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R-SRV-13\Works\Regchet\БАЛАНСЫ и ОСНОВНЫЕ ФОНДЫ\САЙТ\размещение 01.11.2023 с сервера 6\заполнен\"/>
    </mc:Choice>
  </mc:AlternateContent>
  <xr:revisionPtr revIDLastSave="0" documentId="13_ncr:1_{96B09435-A0D2-4288-AAB2-BDB4DCC0094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Содержание" sheetId="1" r:id="rId1"/>
    <sheet name="1" sheetId="2" r:id="rId2"/>
    <sheet name="2" sheetId="4" r:id="rId3"/>
  </sheets>
  <definedNames>
    <definedName name="а">Содержание!#REF!</definedName>
  </definedNames>
  <calcPr calcId="191029"/>
</workbook>
</file>

<file path=xl/calcChain.xml><?xml version="1.0" encoding="utf-8"?>
<calcChain xmlns="http://schemas.openxmlformats.org/spreadsheetml/2006/main">
  <c r="AK26" i="4" l="1"/>
  <c r="AJ26" i="4"/>
  <c r="AI26" i="4"/>
  <c r="AG26" i="4"/>
  <c r="AE26" i="4"/>
  <c r="AC26" i="4"/>
  <c r="X26" i="4"/>
  <c r="I26" i="4"/>
  <c r="AK25" i="4"/>
  <c r="AJ25" i="4"/>
  <c r="AI25" i="4"/>
  <c r="AG25" i="4"/>
  <c r="AE25" i="4"/>
  <c r="AC25" i="4"/>
  <c r="X25" i="4"/>
  <c r="I25" i="4"/>
  <c r="AK24" i="4"/>
  <c r="AJ24" i="4"/>
  <c r="AI24" i="4"/>
  <c r="AG24" i="4"/>
  <c r="AE24" i="4"/>
  <c r="AC24" i="4"/>
  <c r="X24" i="4"/>
  <c r="I24" i="4"/>
  <c r="AK23" i="4"/>
  <c r="AJ23" i="4"/>
  <c r="AI23" i="4"/>
  <c r="AG23" i="4"/>
  <c r="AE23" i="4"/>
  <c r="AC23" i="4"/>
  <c r="X23" i="4"/>
  <c r="I23" i="4"/>
  <c r="AK22" i="4"/>
  <c r="AJ22" i="4"/>
  <c r="AI22" i="4"/>
  <c r="AG22" i="4"/>
  <c r="AE22" i="4"/>
  <c r="AC22" i="4"/>
  <c r="X22" i="4"/>
  <c r="I22" i="4"/>
  <c r="AK21" i="4"/>
  <c r="AJ21" i="4"/>
  <c r="AI21" i="4"/>
  <c r="AG21" i="4"/>
  <c r="AE21" i="4"/>
  <c r="AC21" i="4"/>
  <c r="X21" i="4"/>
  <c r="I21" i="4"/>
  <c r="AK20" i="4"/>
  <c r="AJ20" i="4"/>
  <c r="AI20" i="4"/>
  <c r="AG20" i="4"/>
  <c r="AE20" i="4"/>
  <c r="AC20" i="4"/>
  <c r="X20" i="4"/>
  <c r="I20" i="4"/>
  <c r="AK19" i="4"/>
  <c r="AJ19" i="4"/>
  <c r="AI19" i="4"/>
  <c r="AG19" i="4"/>
  <c r="AE19" i="4"/>
  <c r="AC19" i="4"/>
  <c r="X19" i="4"/>
  <c r="I19" i="4"/>
  <c r="AK18" i="4"/>
  <c r="AJ18" i="4"/>
  <c r="AI18" i="4"/>
  <c r="AG18" i="4"/>
  <c r="AE18" i="4"/>
  <c r="AC18" i="4"/>
  <c r="X18" i="4"/>
  <c r="I18" i="4"/>
  <c r="AK17" i="4"/>
  <c r="AJ17" i="4"/>
  <c r="AI17" i="4"/>
  <c r="AG17" i="4"/>
  <c r="AE17" i="4"/>
  <c r="AC17" i="4"/>
  <c r="X17" i="4"/>
  <c r="I17" i="4"/>
  <c r="AK16" i="4"/>
  <c r="AJ16" i="4"/>
  <c r="AI16" i="4"/>
  <c r="AG16" i="4"/>
  <c r="AE16" i="4"/>
  <c r="AC16" i="4"/>
  <c r="X16" i="4"/>
  <c r="I16" i="4"/>
  <c r="AK15" i="4"/>
  <c r="AJ15" i="4"/>
  <c r="AI15" i="4"/>
  <c r="AG15" i="4"/>
  <c r="AE15" i="4"/>
  <c r="AC15" i="4"/>
  <c r="X15" i="4"/>
  <c r="I15" i="4"/>
  <c r="AI13" i="4"/>
  <c r="AG13" i="4"/>
  <c r="I13" i="4"/>
  <c r="X12" i="4"/>
  <c r="I12" i="4"/>
  <c r="AI8" i="4"/>
  <c r="AG8" i="4"/>
  <c r="AE8" i="4"/>
  <c r="AC8" i="4"/>
  <c r="X8" i="4"/>
  <c r="I8" i="4"/>
  <c r="AJ7" i="4"/>
  <c r="AK7" i="4" s="1"/>
  <c r="AI7" i="4"/>
  <c r="AG7" i="4"/>
  <c r="AE7" i="4"/>
  <c r="AC7" i="4"/>
  <c r="X7" i="4"/>
  <c r="I7" i="4"/>
  <c r="X21" i="2" l="1"/>
  <c r="Y21" i="2" s="1"/>
  <c r="X20" i="2"/>
  <c r="Y20" i="2" s="1"/>
  <c r="X19" i="2"/>
  <c r="Y19" i="2" s="1"/>
  <c r="X18" i="2"/>
  <c r="Y18" i="2" s="1"/>
  <c r="X17" i="2"/>
  <c r="Y17" i="2" s="1"/>
  <c r="X16" i="2"/>
  <c r="Y16" i="2" s="1"/>
  <c r="X15" i="2"/>
  <c r="Y15" i="2" s="1"/>
  <c r="X14" i="2"/>
  <c r="Y14" i="2" s="1"/>
  <c r="X13" i="2"/>
  <c r="Y13" i="2" s="1"/>
  <c r="X12" i="2"/>
  <c r="Y12" i="2" s="1"/>
  <c r="X11" i="2"/>
  <c r="Y11" i="2" s="1"/>
  <c r="X10" i="2"/>
  <c r="Y10" i="2" s="1"/>
  <c r="X9" i="2"/>
  <c r="Y9" i="2" s="1"/>
  <c r="X8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Y8" i="2" l="1"/>
</calcChain>
</file>

<file path=xl/sharedStrings.xml><?xml version="1.0" encoding="utf-8"?>
<sst xmlns="http://schemas.openxmlformats.org/spreadsheetml/2006/main" count="396" uniqueCount="50">
  <si>
    <t>Содержание:</t>
  </si>
  <si>
    <t>Всего</t>
  </si>
  <si>
    <t>1.</t>
  </si>
  <si>
    <t>2.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</si>
  <si>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</si>
  <si>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</si>
  <si>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</si>
  <si>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</si>
  <si>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</si>
  <si>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</si>
  <si>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</si>
  <si>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</si>
  <si>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</si>
  <si>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</si>
  <si>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млн руб.</t>
  </si>
  <si>
    <t>в % к итогу</t>
  </si>
  <si>
    <t>1) в соответствии с Общероссийским классификатором видов экономической деятельности ОКВЭД2</t>
  </si>
  <si>
    <r>
      <rPr>
        <vertAlign val="superscript"/>
        <sz val="12"/>
        <color rgb="FF000000"/>
        <rFont val="Times New Roman"/>
        <family val="1"/>
        <charset val="204"/>
      </rPr>
      <t xml:space="preserve">1) </t>
    </r>
    <r>
      <rPr>
        <sz val="12"/>
        <color rgb="FF000000"/>
        <rFont val="Times New Roman"/>
        <family val="1"/>
        <charset val="204"/>
      </rPr>
      <t>в соответствии с Общероссийским классификатором видов экономической деятельности ОКВЭД2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</si>
  <si>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</si>
  <si>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</si>
  <si>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</si>
  <si>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</si>
  <si>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</si>
  <si>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</si>
  <si>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</si>
  <si>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</si>
  <si>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</si>
  <si>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</si>
  <si>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</si>
  <si>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</si>
  <si>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</si>
  <si>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</si>
  <si>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</si>
  <si>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</si>
  <si>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</si>
  <si>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</si>
  <si>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</si>
  <si>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-</t>
  </si>
  <si>
    <t>…</t>
  </si>
  <si>
    <t>...</t>
  </si>
  <si>
    <t>Ковалерова Юлия Александровна</t>
  </si>
  <si>
    <t xml:space="preserve">8(846)266-96-15                            </t>
  </si>
  <si>
    <t>Семенова Мария Александровна</t>
  </si>
  <si>
    <t>8(846)263-89-62</t>
  </si>
  <si>
    <r>
      <t xml:space="preserve">Видовая структура основных фондов некоммерческих организаций </t>
    </r>
    <r>
      <rPr>
        <b/>
        <sz val="12"/>
        <color rgb="FF0000FF"/>
        <rFont val="Times New Roman"/>
        <family val="1"/>
        <charset val="204"/>
      </rPr>
      <t>по Самарской области</t>
    </r>
    <r>
      <rPr>
        <b/>
        <sz val="12"/>
        <rFont val="Times New Roman"/>
        <family val="1"/>
        <charset val="204"/>
      </rPr>
      <t xml:space="preserve"> на конец года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</si>
  <si>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r>
      <t xml:space="preserve">Видовая структура основных фондов коммерческих организаций (без субъектов малого предпринимательство) </t>
    </r>
    <r>
      <rPr>
        <b/>
        <sz val="12"/>
        <color rgb="FF0000FF"/>
        <rFont val="Times New Roman"/>
        <family val="1"/>
        <charset val="204"/>
      </rPr>
      <t>по Самарской области</t>
    </r>
    <r>
      <rPr>
        <b/>
        <sz val="12"/>
        <rFont val="Times New Roman"/>
        <family val="1"/>
        <charset val="204"/>
      </rPr>
      <t xml:space="preserve"> на конец года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</si>
  <si>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t>Видовая структура основных фондов коммерческих организаций (без субъектов малого предпринимательство) по ОКВЭД2 на конец 2020-2022 гг</t>
  </si>
  <si>
    <t>Видовая структура основных фондов некоммерческих организаций по ОКВЭД2 на конец 2020-2022 гг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</si>
  <si>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</si>
  <si>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r>
      <t>Обновлено: 30</t>
    </r>
    <r>
      <rPr>
        <sz val="12"/>
        <color rgb="FF0000FF"/>
        <rFont val="Times New Roman"/>
        <family val="1"/>
        <charset val="204"/>
      </rPr>
      <t>.11</t>
    </r>
    <r>
      <rPr>
        <sz val="12"/>
        <rFont val="Times New Roman"/>
        <family val="1"/>
        <charset val="204"/>
      </rPr>
      <t>.2023</t>
    </r>
    <r>
      <rPr>
        <sz val="12"/>
        <color indexed="8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</si>
</sst>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6.15"/>
      <name val="Arial"/>
      <family val="2"/>
    </font>
    <font>
      <b/>
      <sz val="12"/>
      <color rgb="FF0000FF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2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5" fillId="0" borderId="12" applyNumberFormat="0" applyFill="0" applyProtection="0">
      <alignment horizontal="left" vertical="top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8" fillId="0" borderId="0"/>
  </cellStyleXfs>
  <cellXfs count="132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2" fillId="0" borderId="0" xfId="1" applyBorder="1"/>
    <xf numFmtId="0" fontId="12" fillId="0" borderId="0" xfId="0" applyFont="1"/>
    <xf numFmtId="0" fontId="4" fillId="0" borderId="0" xfId="0" applyFont="1" applyAlignment="1">
      <alignment vertical="top"/>
    </xf>
    <xf numFmtId="0" fontId="11" fillId="0" borderId="0" xfId="1" applyFont="1" applyBorder="1" applyAlignment="1"/>
    <xf numFmtId="0" fontId="7" fillId="0" borderId="0" xfId="0" applyFont="1" applyAlignment="1">
      <alignment wrapText="1"/>
    </xf>
    <xf numFmtId="0" fontId="8" fillId="0" borderId="2" xfId="7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9" xfId="7" applyFont="1" applyBorder="1" applyAlignment="1">
      <alignment vertical="top" wrapText="1"/>
    </xf>
    <xf numFmtId="0" fontId="8" fillId="0" borderId="1" xfId="7" applyFont="1" applyBorder="1" applyAlignment="1">
      <alignment vertical="top" wrapText="1"/>
    </xf>
    <xf numFmtId="165" fontId="7" fillId="0" borderId="0" xfId="0" applyNumberFormat="1" applyFont="1"/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/>
    <xf numFmtId="3" fontId="8" fillId="0" borderId="10" xfId="7" applyNumberFormat="1" applyFont="1" applyBorder="1" applyAlignment="1">
      <alignment horizontal="center" wrapText="1"/>
    </xf>
    <xf numFmtId="0" fontId="8" fillId="0" borderId="10" xfId="7" applyFont="1" applyBorder="1" applyAlignment="1">
      <alignment horizontal="center" wrapText="1"/>
    </xf>
    <xf numFmtId="2" fontId="8" fillId="0" borderId="0" xfId="0" applyNumberFormat="1" applyFont="1"/>
    <xf numFmtId="1" fontId="8" fillId="0" borderId="0" xfId="0" applyNumberFormat="1" applyFont="1"/>
    <xf numFmtId="2" fontId="7" fillId="0" borderId="0" xfId="0" applyNumberFormat="1" applyFont="1"/>
    <xf numFmtId="3" fontId="8" fillId="0" borderId="0" xfId="0" applyNumberFormat="1" applyFont="1"/>
    <xf numFmtId="1" fontId="7" fillId="0" borderId="0" xfId="0" applyNumberFormat="1" applyFont="1"/>
    <xf numFmtId="0" fontId="7" fillId="0" borderId="0" xfId="0" applyFont="1" applyAlignment="1">
      <alignment vertical="center" wrapText="1"/>
    </xf>
    <xf numFmtId="0" fontId="7" fillId="0" borderId="0" xfId="11" applyFont="1"/>
    <xf numFmtId="0" fontId="6" fillId="0" borderId="11" xfId="7" applyFont="1" applyBorder="1" applyAlignment="1">
      <alignment wrapText="1"/>
    </xf>
    <xf numFmtId="0" fontId="14" fillId="0" borderId="11" xfId="10" applyFont="1" applyBorder="1" applyAlignment="1">
      <alignment vertical="center" wrapText="1"/>
    </xf>
    <xf numFmtId="3" fontId="17" fillId="0" borderId="11" xfId="0" applyNumberFormat="1" applyFont="1" applyBorder="1"/>
    <xf numFmtId="165" fontId="17" fillId="0" borderId="11" xfId="0" applyNumberFormat="1" applyFont="1" applyBorder="1"/>
    <xf numFmtId="3" fontId="16" fillId="0" borderId="11" xfId="0" applyNumberFormat="1" applyFont="1" applyBorder="1"/>
    <xf numFmtId="166" fontId="17" fillId="0" borderId="11" xfId="0" applyNumberFormat="1" applyFont="1" applyBorder="1"/>
    <xf numFmtId="166" fontId="16" fillId="0" borderId="11" xfId="0" applyNumberFormat="1" applyFont="1" applyBorder="1"/>
    <xf numFmtId="3" fontId="16" fillId="0" borderId="11" xfId="10" applyNumberFormat="1" applyFont="1" applyBorder="1"/>
    <xf numFmtId="3" fontId="18" fillId="0" borderId="11" xfId="0" applyNumberFormat="1" applyFont="1" applyBorder="1"/>
    <xf numFmtId="0" fontId="6" fillId="0" borderId="11" xfId="7" applyFont="1" applyBorder="1" applyAlignment="1">
      <alignment horizontal="left" vertical="center" wrapText="1"/>
    </xf>
    <xf numFmtId="3" fontId="7" fillId="0" borderId="0" xfId="0" applyNumberFormat="1" applyFont="1" applyAlignment="1">
      <alignment vertical="center" wrapText="1"/>
    </xf>
    <xf numFmtId="3" fontId="19" fillId="0" borderId="11" xfId="0" applyNumberFormat="1" applyFont="1" applyBorder="1"/>
    <xf numFmtId="165" fontId="18" fillId="0" borderId="11" xfId="0" applyNumberFormat="1" applyFont="1" applyBorder="1"/>
    <xf numFmtId="165" fontId="19" fillId="0" borderId="11" xfId="0" applyNumberFormat="1" applyFont="1" applyBorder="1"/>
    <xf numFmtId="0" fontId="4" fillId="0" borderId="0" xfId="0" applyFont="1" applyAlignment="1">
      <alignment horizontal="left"/>
    </xf>
    <xf numFmtId="0" fontId="23" fillId="0" borderId="0" xfId="13" applyFont="1" applyAlignment="1" applyProtection="1">
      <alignment horizontal="left" indent="2"/>
    </xf>
    <xf numFmtId="0" fontId="4" fillId="0" borderId="0" xfId="13" applyFont="1" applyAlignment="1" applyProtection="1"/>
    <xf numFmtId="0" fontId="27" fillId="0" borderId="11" xfId="0" applyFont="1" applyBorder="1" applyAlignment="1">
      <alignment horizontal="right" vertical="center" wrapText="1"/>
    </xf>
    <xf numFmtId="1" fontId="8" fillId="0" borderId="10" xfId="7" applyNumberFormat="1" applyFont="1" applyBorder="1" applyAlignment="1">
      <alignment horizontal="center" wrapText="1"/>
    </xf>
    <xf numFmtId="1" fontId="16" fillId="0" borderId="11" xfId="0" applyNumberFormat="1" applyFont="1" applyBorder="1"/>
    <xf numFmtId="1" fontId="17" fillId="0" borderId="11" xfId="0" applyNumberFormat="1" applyFont="1" applyBorder="1"/>
    <xf numFmtId="1" fontId="17" fillId="0" borderId="11" xfId="10" applyNumberFormat="1" applyFont="1" applyBorder="1"/>
    <xf numFmtId="3" fontId="8" fillId="0" borderId="13" xfId="7" applyNumberFormat="1" applyFont="1" applyBorder="1" applyAlignment="1">
      <alignment horizontal="center" wrapText="1"/>
    </xf>
    <xf numFmtId="0" fontId="8" fillId="0" borderId="13" xfId="7" applyFont="1" applyBorder="1" applyAlignment="1">
      <alignment horizontal="center" wrapText="1"/>
    </xf>
    <xf numFmtId="0" fontId="6" fillId="0" borderId="4" xfId="7" applyFont="1" applyBorder="1" applyAlignment="1">
      <alignment wrapText="1"/>
    </xf>
    <xf numFmtId="0" fontId="14" fillId="0" borderId="4" xfId="10" applyFont="1" applyBorder="1" applyAlignment="1">
      <alignment vertical="center" wrapText="1"/>
    </xf>
    <xf numFmtId="1" fontId="8" fillId="0" borderId="13" xfId="7" applyNumberFormat="1" applyFont="1" applyBorder="1" applyAlignment="1">
      <alignment horizontal="center" wrapText="1"/>
    </xf>
    <xf numFmtId="0" fontId="19" fillId="0" borderId="11" xfId="0" applyFont="1" applyBorder="1"/>
    <xf numFmtId="0" fontId="27" fillId="0" borderId="11" xfId="0" applyFont="1" applyBorder="1" applyAlignment="1">
      <alignment horizontal="right" wrapText="1"/>
    </xf>
    <xf numFmtId="3" fontId="18" fillId="0" borderId="0" xfId="0" applyNumberFormat="1" applyFont="1"/>
    <xf numFmtId="0" fontId="16" fillId="0" borderId="0" xfId="10" applyFont="1"/>
    <xf numFmtId="165" fontId="18" fillId="0" borderId="0" xfId="0" applyNumberFormat="1" applyFont="1"/>
    <xf numFmtId="1" fontId="18" fillId="0" borderId="0" xfId="0" applyNumberFormat="1" applyFont="1"/>
    <xf numFmtId="1" fontId="18" fillId="0" borderId="11" xfId="0" applyNumberFormat="1" applyFont="1" applyBorder="1"/>
    <xf numFmtId="3" fontId="17" fillId="0" borderId="11" xfId="10" applyNumberFormat="1" applyFont="1" applyBorder="1"/>
    <xf numFmtId="1" fontId="19" fillId="0" borderId="11" xfId="0" applyNumberFormat="1" applyFont="1" applyBorder="1"/>
    <xf numFmtId="1" fontId="27" fillId="0" borderId="11" xfId="0" applyNumberFormat="1" applyFont="1" applyBorder="1" applyAlignment="1">
      <alignment horizontal="right" wrapText="1"/>
    </xf>
    <xf numFmtId="165" fontId="8" fillId="0" borderId="13" xfId="7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65" fontId="17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5" fontId="17" fillId="0" borderId="11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0" fontId="8" fillId="0" borderId="7" xfId="7" applyFont="1" applyBorder="1" applyAlignment="1">
      <alignment horizontal="center" vertical="center" wrapText="1"/>
    </xf>
    <xf numFmtId="0" fontId="8" fillId="0" borderId="8" xfId="7" applyFont="1" applyBorder="1" applyAlignment="1">
      <alignment horizontal="center" vertical="center" wrapText="1"/>
    </xf>
    <xf numFmtId="0" fontId="8" fillId="0" borderId="3" xfId="7" applyFont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 wrapText="1"/>
    </xf>
    <xf numFmtId="0" fontId="8" fillId="0" borderId="4" xfId="7" applyFont="1" applyBorder="1" applyAlignment="1">
      <alignment horizontal="center" vertical="top" wrapText="1"/>
    </xf>
    <xf numFmtId="0" fontId="8" fillId="0" borderId="5" xfId="7" applyFont="1" applyBorder="1" applyAlignment="1">
      <alignment horizontal="center" vertical="top" wrapText="1"/>
    </xf>
    <xf numFmtId="0" fontId="8" fillId="0" borderId="6" xfId="7" applyFont="1" applyBorder="1" applyAlignment="1">
      <alignment horizontal="center" vertical="top" wrapText="1"/>
    </xf>
    <xf numFmtId="0" fontId="8" fillId="0" borderId="4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  <xf numFmtId="0" fontId="8" fillId="0" borderId="11" xfId="7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vertical="top" wrapText="1"/>
    </xf>
    <xf numFmtId="0" fontId="7" fillId="0" borderId="6" xfId="7" applyFont="1" applyBorder="1" applyAlignment="1">
      <alignment horizontal="center" vertical="top" wrapText="1"/>
    </xf>
    <xf numFmtId="0" fontId="7" fillId="0" borderId="6" xfId="7" applyFont="1" applyBorder="1" applyAlignment="1">
      <alignment horizontal="center" vertical="center" wrapText="1"/>
    </xf>
    <xf numFmtId="3" fontId="8" fillId="0" borderId="11" xfId="7" applyNumberFormat="1" applyFont="1" applyBorder="1" applyAlignment="1">
      <alignment horizontal="center" wrapText="1"/>
    </xf>
    <xf numFmtId="0" fontId="7" fillId="0" borderId="11" xfId="7" applyFont="1" applyBorder="1" applyAlignment="1">
      <alignment horizontal="center" wrapText="1"/>
    </xf>
    <xf numFmtId="0" fontId="7" fillId="0" borderId="13" xfId="7" applyFont="1" applyBorder="1" applyAlignment="1">
      <alignment horizontal="center" wrapText="1"/>
    </xf>
    <xf numFmtId="3" fontId="18" fillId="0" borderId="11" xfId="18" applyNumberFormat="1" applyFont="1" applyBorder="1" applyAlignment="1">
      <alignment horizontal="center" vertical="center"/>
    </xf>
    <xf numFmtId="3" fontId="19" fillId="0" borderId="11" xfId="18" applyNumberFormat="1" applyFont="1" applyBorder="1" applyAlignment="1">
      <alignment horizontal="center" vertical="center"/>
    </xf>
    <xf numFmtId="165" fontId="29" fillId="0" borderId="11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/>
    </xf>
    <xf numFmtId="3" fontId="17" fillId="0" borderId="0" xfId="0" applyNumberFormat="1" applyFont="1"/>
    <xf numFmtId="0" fontId="17" fillId="0" borderId="0" xfId="0" applyFont="1"/>
    <xf numFmtId="165" fontId="17" fillId="0" borderId="0" xfId="0" applyNumberFormat="1" applyFont="1"/>
    <xf numFmtId="1" fontId="17" fillId="0" borderId="0" xfId="0" applyNumberFormat="1" applyFont="1"/>
    <xf numFmtId="0" fontId="17" fillId="0" borderId="0" xfId="11" applyFont="1"/>
    <xf numFmtId="3" fontId="17" fillId="0" borderId="0" xfId="11" applyNumberFormat="1" applyFont="1"/>
    <xf numFmtId="1" fontId="17" fillId="0" borderId="0" xfId="11" applyNumberFormat="1" applyFont="1"/>
    <xf numFmtId="3" fontId="19" fillId="0" borderId="0" xfId="0" applyNumberFormat="1" applyFont="1"/>
    <xf numFmtId="2" fontId="17" fillId="0" borderId="0" xfId="0" applyNumberFormat="1" applyFont="1"/>
    <xf numFmtId="0" fontId="19" fillId="0" borderId="0" xfId="0" applyFont="1"/>
    <xf numFmtId="2" fontId="29" fillId="0" borderId="0" xfId="0" applyNumberFormat="1" applyFont="1"/>
    <xf numFmtId="0" fontId="29" fillId="0" borderId="0" xfId="0" applyFont="1"/>
    <xf numFmtId="0" fontId="11" fillId="0" borderId="0" xfId="1" quotePrefix="1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8" fillId="0" borderId="7" xfId="7" applyFont="1" applyBorder="1" applyAlignment="1">
      <alignment horizontal="center" vertical="center" wrapText="1"/>
    </xf>
    <xf numFmtId="0" fontId="8" fillId="0" borderId="8" xfId="7" applyFont="1" applyBorder="1" applyAlignment="1">
      <alignment horizontal="center" vertical="center" wrapText="1"/>
    </xf>
    <xf numFmtId="0" fontId="8" fillId="0" borderId="3" xfId="7" applyFont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 wrapText="1"/>
    </xf>
    <xf numFmtId="0" fontId="8" fillId="0" borderId="4" xfId="7" applyFont="1" applyBorder="1" applyAlignment="1">
      <alignment horizontal="center" vertical="top" wrapText="1"/>
    </xf>
    <xf numFmtId="0" fontId="8" fillId="0" borderId="5" xfId="7" applyFont="1" applyBorder="1" applyAlignment="1">
      <alignment horizontal="center" vertical="top" wrapText="1"/>
    </xf>
    <xf numFmtId="0" fontId="8" fillId="0" borderId="6" xfId="7" applyFont="1" applyBorder="1" applyAlignment="1">
      <alignment horizontal="center" vertical="top" wrapText="1"/>
    </xf>
    <xf numFmtId="0" fontId="8" fillId="0" borderId="4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  <xf numFmtId="0" fontId="6" fillId="0" borderId="2" xfId="7" applyFont="1" applyBorder="1" applyAlignment="1">
      <alignment horizontal="center" wrapText="1"/>
    </xf>
    <xf numFmtId="0" fontId="6" fillId="0" borderId="9" xfId="7" applyFont="1" applyBorder="1" applyAlignment="1">
      <alignment horizontal="center" wrapText="1"/>
    </xf>
    <xf numFmtId="0" fontId="14" fillId="0" borderId="0" xfId="10" applyFont="1" applyAlignment="1">
      <alignment horizontal="left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6" fillId="0" borderId="0" xfId="7" applyFont="1" applyAlignment="1">
      <alignment horizontal="left" wrapText="1"/>
    </xf>
    <xf numFmtId="0" fontId="8" fillId="0" borderId="11" xfId="7" applyFont="1" applyBorder="1" applyAlignment="1">
      <alignment horizontal="center" wrapText="1"/>
    </xf>
    <xf numFmtId="0" fontId="6" fillId="0" borderId="0" xfId="7" applyFont="1" applyAlignment="1">
      <alignment horizontal="left" vertical="center" wrapText="1"/>
    </xf>
    <xf numFmtId="0" fontId="8" fillId="0" borderId="5" xfId="7" applyFont="1" applyBorder="1" applyAlignment="1">
      <alignment horizontal="center" vertical="center" wrapText="1"/>
    </xf>
  </cellXfs>
  <cellStyles count="19">
    <cellStyle name="m49048872" xfId="15" xr:uid="{00000000-0005-0000-0000-000000000000}"/>
    <cellStyle name="Normal" xfId="12" xr:uid="{00000000-0005-0000-0000-000001000000}"/>
    <cellStyle name="Гиперссылка" xfId="1" builtinId="8"/>
    <cellStyle name="Гиперссылка 2" xfId="13" xr:uid="{00000000-0005-0000-0000-000003000000}"/>
    <cellStyle name="Обычный" xfId="0" builtinId="0"/>
    <cellStyle name="Обычный 12" xfId="10" xr:uid="{00000000-0005-0000-0000-000005000000}"/>
    <cellStyle name="Обычный 13" xfId="11" xr:uid="{00000000-0005-0000-0000-000006000000}"/>
    <cellStyle name="Обычный 2" xfId="3" xr:uid="{00000000-0005-0000-0000-000007000000}"/>
    <cellStyle name="Обычный 2 2" xfId="7" xr:uid="{00000000-0005-0000-0000-000008000000}"/>
    <cellStyle name="Обычный 2 3" xfId="8" xr:uid="{00000000-0005-0000-0000-000009000000}"/>
    <cellStyle name="Обычный 3" xfId="14" xr:uid="{00000000-0005-0000-0000-00000A000000}"/>
    <cellStyle name="Обычный 4" xfId="4" xr:uid="{00000000-0005-0000-0000-00000B000000}"/>
    <cellStyle name="Обычный 5" xfId="5" xr:uid="{00000000-0005-0000-0000-00000C000000}"/>
    <cellStyle name="Обычный 6" xfId="18" xr:uid="{F75C4925-D167-448D-9C91-5547CCBC302B}"/>
    <cellStyle name="Обычный 7" xfId="6" xr:uid="{00000000-0005-0000-0000-00000D000000}"/>
    <cellStyle name="Процентный 2" xfId="16" xr:uid="{00000000-0005-0000-0000-00000E000000}"/>
    <cellStyle name="Процентный 2 2" xfId="17" xr:uid="{00000000-0005-0000-0000-00000F000000}"/>
    <cellStyle name="Финансовый 2" xfId="2" xr:uid="{00000000-0005-0000-0000-000010000000}"/>
    <cellStyle name="Финансовый 3" xfId="9" xr:uid="{00000000-0005-0000-0000-00001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8BF4D0-EDF6-4313-A203-0B56BF5CD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showGridLines="0" workbookViewId="0">
      <selection activeCell="F4" sqref="F4"/>
    </sheetView>
  </sheetViews>
  <sheetFormatPr defaultColWidth="9.140625" defaultRowHeight="15.75" x14ac:dyDescent="0.25"/>
  <cols>
    <col min="1" max="1" width="3.7109375" style="2" customWidth="1"/>
    <col min="2" max="2" width="10.140625" style="2" customWidth="1"/>
    <col min="3" max="8" width="9.140625" style="2"/>
    <col min="9" max="9" width="9.140625" style="2" customWidth="1"/>
    <col min="10" max="16384" width="9.140625" style="2"/>
  </cols>
  <sheetData>
    <row r="1" spans="1:16" x14ac:dyDescent="0.25">
      <c r="A1" s="1" t="s">
        <v>0</v>
      </c>
    </row>
    <row r="2" spans="1:16" x14ac:dyDescent="0.25">
      <c r="A2" s="3"/>
    </row>
    <row r="3" spans="1:16" ht="18.75" customHeight="1" x14ac:dyDescent="0.25">
      <c r="A3" s="6" t="s">
        <v>2</v>
      </c>
      <c r="B3" s="113" t="s">
        <v>46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7.25" customHeight="1" x14ac:dyDescent="0.25">
      <c r="A4" s="6" t="s">
        <v>3</v>
      </c>
      <c r="B4" s="7" t="s">
        <v>47</v>
      </c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5"/>
      <c r="O4" s="5"/>
      <c r="P4" s="5"/>
    </row>
    <row r="6" spans="1:16" x14ac:dyDescent="0.25">
      <c r="B6" s="39" t="s">
        <v>6</v>
      </c>
    </row>
    <row r="7" spans="1:16" x14ac:dyDescent="0.25">
      <c r="B7" s="2" t="s">
        <v>40</v>
      </c>
    </row>
    <row r="8" spans="1:16" x14ac:dyDescent="0.25">
      <c r="B8" s="2" t="s">
        <v>41</v>
      </c>
    </row>
    <row r="9" spans="1:16" x14ac:dyDescent="0.25">
      <c r="B9" s="2" t="s">
        <v>42</v>
      </c>
    </row>
    <row r="10" spans="1:16" x14ac:dyDescent="0.25">
      <c r="B10" s="2" t="s">
        <v>43</v>
      </c>
    </row>
    <row r="11" spans="1:16" x14ac:dyDescent="0.25">
      <c r="B11" s="40"/>
    </row>
    <row r="12" spans="1:16" x14ac:dyDescent="0.25">
      <c r="B12" s="41" t="s">
        <v>49</v>
      </c>
    </row>
    <row r="13" spans="1:16" x14ac:dyDescent="0.25">
      <c r="D13" s="4"/>
    </row>
  </sheetData>
  <mergeCells count="1">
    <mergeCell ref="B3:P3"/>
  </mergeCells>
  <hyperlinks>
    <hyperlink ref="B3" location="'1Б'!A1" display="Баланс активов и пассивов на конец года- общий" xr:uid="{00000000-0004-0000-0000-000000000000}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 xr:uid="{00000000-0004-0000-0000-000001000000}"/>
    <hyperlink ref="B3:J3" location="'1'!A1" display="'1'!A1" xr:uid="{00000000-0004-0000-0000-000002000000}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 xr:uid="{00000000-0004-0000-0000-000003000000}"/>
  </hyperlinks>
  <pageMargins left="0.25" right="0.25" top="0.75" bottom="0.75" header="0.3" footer="0.3"/>
  <pageSetup paperSize="9" orientation="portrait" verticalDpi="0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0"/>
  <sheetViews>
    <sheetView tabSelected="1" zoomScale="80" zoomScaleNormal="80" workbookViewId="0">
      <pane xSplit="1" ySplit="5" topLeftCell="Z12" activePane="bottomRight" state="frozen"/>
      <selection pane="topRight" activeCell="B1" sqref="B1"/>
      <selection pane="bottomLeft" activeCell="A6" sqref="A6"/>
      <selection pane="bottomRight" activeCell="A2" sqref="A2:M2"/>
    </sheetView>
  </sheetViews>
  <sheetFormatPr defaultColWidth="9.140625" defaultRowHeight="15.75" x14ac:dyDescent="0.25"/>
  <cols>
    <col min="1" max="1" width="44.85546875" style="2" customWidth="1"/>
    <col min="2" max="2" width="13.7109375" style="15" customWidth="1"/>
    <col min="3" max="3" width="12.7109375" style="2" customWidth="1"/>
    <col min="4" max="4" width="12.7109375" style="22" customWidth="1"/>
    <col min="5" max="5" width="12.7109375" style="2" customWidth="1"/>
    <col min="6" max="6" width="12.7109375" style="22" customWidth="1"/>
    <col min="7" max="7" width="12.7109375" style="2" customWidth="1"/>
    <col min="8" max="8" width="12.7109375" style="15" customWidth="1"/>
    <col min="9" max="9" width="12.7109375" style="2" customWidth="1"/>
    <col min="10" max="10" width="12.7109375" style="22" customWidth="1"/>
    <col min="11" max="11" width="12.7109375" style="2" customWidth="1"/>
    <col min="12" max="12" width="12.7109375" style="15" customWidth="1"/>
    <col min="13" max="13" width="12.7109375" style="2" customWidth="1"/>
    <col min="14" max="14" width="17.42578125" style="2" customWidth="1"/>
    <col min="15" max="19" width="12.7109375" style="2" customWidth="1"/>
    <col min="20" max="20" width="12.7109375" style="22" customWidth="1"/>
    <col min="21" max="25" width="12.7109375" style="2" customWidth="1"/>
    <col min="26" max="26" width="16.42578125" style="2" customWidth="1"/>
    <col min="27" max="27" width="12" style="2" customWidth="1"/>
    <col min="28" max="28" width="11.28515625" style="2" customWidth="1"/>
    <col min="29" max="29" width="14.7109375" style="2" customWidth="1"/>
    <col min="30" max="30" width="11.28515625" style="2" customWidth="1"/>
    <col min="31" max="31" width="14.5703125" style="2" customWidth="1"/>
    <col min="32" max="32" width="13.28515625" style="2" customWidth="1"/>
    <col min="33" max="33" width="12.42578125" style="2" customWidth="1"/>
    <col min="34" max="34" width="13" style="2" customWidth="1"/>
    <col min="35" max="35" width="14.85546875" style="2" customWidth="1"/>
    <col min="36" max="37" width="12.85546875" style="2" customWidth="1"/>
    <col min="38" max="16384" width="9.140625" style="2"/>
  </cols>
  <sheetData>
    <row r="1" spans="1:39" ht="33" customHeight="1" x14ac:dyDescent="0.25">
      <c r="A1" s="127" t="s">
        <v>5</v>
      </c>
      <c r="B1" s="127"/>
    </row>
    <row r="2" spans="1:39" s="8" customFormat="1" ht="35.25" customHeight="1" x14ac:dyDescent="0.25">
      <c r="A2" s="128" t="s">
        <v>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54"/>
      <c r="O2" s="55"/>
      <c r="P2" s="54"/>
      <c r="Q2" s="56"/>
      <c r="R2" s="54"/>
      <c r="S2" s="56"/>
      <c r="T2" s="57"/>
      <c r="U2" s="56"/>
      <c r="V2" s="54"/>
      <c r="W2" s="56"/>
      <c r="X2" s="54"/>
      <c r="Y2" s="56"/>
    </row>
    <row r="3" spans="1:39" s="8" customFormat="1" ht="18" customHeight="1" x14ac:dyDescent="0.25">
      <c r="A3" s="124"/>
      <c r="B3" s="129">
        <v>2020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14">
        <v>2021</v>
      </c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>
        <v>2022</v>
      </c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</row>
    <row r="4" spans="1:39" s="10" customFormat="1" ht="15.75" customHeight="1" x14ac:dyDescent="0.25">
      <c r="A4" s="125"/>
      <c r="B4" s="115" t="s">
        <v>7</v>
      </c>
      <c r="C4" s="116"/>
      <c r="D4" s="119" t="s">
        <v>8</v>
      </c>
      <c r="E4" s="120"/>
      <c r="F4" s="120"/>
      <c r="G4" s="120"/>
      <c r="H4" s="120"/>
      <c r="I4" s="120"/>
      <c r="J4" s="120"/>
      <c r="K4" s="120"/>
      <c r="L4" s="120"/>
      <c r="M4" s="121"/>
      <c r="N4" s="115" t="s">
        <v>7</v>
      </c>
      <c r="O4" s="116"/>
      <c r="P4" s="119" t="s">
        <v>8</v>
      </c>
      <c r="Q4" s="120"/>
      <c r="R4" s="120"/>
      <c r="S4" s="120"/>
      <c r="T4" s="120"/>
      <c r="U4" s="120"/>
      <c r="V4" s="120"/>
      <c r="W4" s="120"/>
      <c r="X4" s="120"/>
      <c r="Y4" s="121"/>
      <c r="Z4" s="115" t="s">
        <v>7</v>
      </c>
      <c r="AA4" s="116"/>
      <c r="AB4" s="119" t="s">
        <v>8</v>
      </c>
      <c r="AC4" s="120"/>
      <c r="AD4" s="120"/>
      <c r="AE4" s="120"/>
      <c r="AF4" s="120"/>
      <c r="AG4" s="120"/>
      <c r="AH4" s="120"/>
      <c r="AI4" s="120"/>
      <c r="AJ4" s="120"/>
      <c r="AK4" s="121"/>
    </row>
    <row r="5" spans="1:39" s="10" customFormat="1" ht="30.75" customHeight="1" x14ac:dyDescent="0.25">
      <c r="A5" s="125"/>
      <c r="B5" s="117"/>
      <c r="C5" s="118"/>
      <c r="D5" s="122" t="s">
        <v>9</v>
      </c>
      <c r="E5" s="123"/>
      <c r="F5" s="122" t="s">
        <v>10</v>
      </c>
      <c r="G5" s="123"/>
      <c r="H5" s="122" t="s">
        <v>11</v>
      </c>
      <c r="I5" s="123"/>
      <c r="J5" s="122" t="s">
        <v>12</v>
      </c>
      <c r="K5" s="123"/>
      <c r="L5" s="122" t="s">
        <v>13</v>
      </c>
      <c r="M5" s="123"/>
      <c r="N5" s="117"/>
      <c r="O5" s="118"/>
      <c r="P5" s="122" t="s">
        <v>9</v>
      </c>
      <c r="Q5" s="123"/>
      <c r="R5" s="122" t="s">
        <v>10</v>
      </c>
      <c r="S5" s="123"/>
      <c r="T5" s="122" t="s">
        <v>11</v>
      </c>
      <c r="U5" s="123"/>
      <c r="V5" s="122" t="s">
        <v>12</v>
      </c>
      <c r="W5" s="123"/>
      <c r="X5" s="122" t="s">
        <v>13</v>
      </c>
      <c r="Y5" s="123"/>
      <c r="Z5" s="117"/>
      <c r="AA5" s="118"/>
      <c r="AB5" s="122" t="s">
        <v>9</v>
      </c>
      <c r="AC5" s="123"/>
      <c r="AD5" s="122" t="s">
        <v>10</v>
      </c>
      <c r="AE5" s="123"/>
      <c r="AF5" s="122" t="s">
        <v>11</v>
      </c>
      <c r="AG5" s="123"/>
      <c r="AH5" s="122" t="s">
        <v>12</v>
      </c>
      <c r="AI5" s="123"/>
      <c r="AJ5" s="122" t="s">
        <v>13</v>
      </c>
      <c r="AK5" s="123"/>
    </row>
    <row r="6" spans="1:39" s="10" customFormat="1" x14ac:dyDescent="0.25">
      <c r="A6" s="12"/>
      <c r="B6" s="16" t="s">
        <v>14</v>
      </c>
      <c r="C6" s="17" t="s">
        <v>15</v>
      </c>
      <c r="D6" s="43" t="s">
        <v>14</v>
      </c>
      <c r="E6" s="17" t="s">
        <v>15</v>
      </c>
      <c r="F6" s="43" t="s">
        <v>14</v>
      </c>
      <c r="G6" s="17" t="s">
        <v>15</v>
      </c>
      <c r="H6" s="16" t="s">
        <v>14</v>
      </c>
      <c r="I6" s="17" t="s">
        <v>15</v>
      </c>
      <c r="J6" s="43" t="s">
        <v>14</v>
      </c>
      <c r="K6" s="17" t="s">
        <v>15</v>
      </c>
      <c r="L6" s="16" t="s">
        <v>14</v>
      </c>
      <c r="M6" s="17" t="s">
        <v>15</v>
      </c>
      <c r="N6" s="16" t="s">
        <v>14</v>
      </c>
      <c r="O6" s="17" t="s">
        <v>15</v>
      </c>
      <c r="P6" s="16" t="s">
        <v>14</v>
      </c>
      <c r="Q6" s="17" t="s">
        <v>15</v>
      </c>
      <c r="R6" s="16" t="s">
        <v>14</v>
      </c>
      <c r="S6" s="17" t="s">
        <v>15</v>
      </c>
      <c r="T6" s="43" t="s">
        <v>14</v>
      </c>
      <c r="U6" s="17" t="s">
        <v>15</v>
      </c>
      <c r="V6" s="16" t="s">
        <v>14</v>
      </c>
      <c r="W6" s="17" t="s">
        <v>15</v>
      </c>
      <c r="X6" s="16" t="s">
        <v>14</v>
      </c>
      <c r="Y6" s="17" t="s">
        <v>15</v>
      </c>
      <c r="Z6" s="16" t="s">
        <v>14</v>
      </c>
      <c r="AA6" s="17" t="s">
        <v>15</v>
      </c>
      <c r="AB6" s="16" t="s">
        <v>14</v>
      </c>
      <c r="AC6" s="17" t="s">
        <v>15</v>
      </c>
      <c r="AD6" s="16" t="s">
        <v>14</v>
      </c>
      <c r="AE6" s="17" t="s">
        <v>15</v>
      </c>
      <c r="AF6" s="43" t="s">
        <v>14</v>
      </c>
      <c r="AG6" s="17" t="s">
        <v>15</v>
      </c>
      <c r="AH6" s="16" t="s">
        <v>14</v>
      </c>
      <c r="AI6" s="17" t="s">
        <v>15</v>
      </c>
      <c r="AJ6" s="16" t="s">
        <v>14</v>
      </c>
      <c r="AK6" s="17" t="s">
        <v>15</v>
      </c>
    </row>
    <row r="7" spans="1:39" s="3" customFormat="1" x14ac:dyDescent="0.25">
      <c r="A7" s="25" t="s">
        <v>1</v>
      </c>
      <c r="B7" s="29">
        <v>2532646</v>
      </c>
      <c r="C7" s="32">
        <v>100</v>
      </c>
      <c r="D7" s="44">
        <v>337223</v>
      </c>
      <c r="E7" s="31">
        <v>13.3</v>
      </c>
      <c r="F7" s="44">
        <v>974447</v>
      </c>
      <c r="G7" s="31">
        <v>38.5</v>
      </c>
      <c r="H7" s="29">
        <v>1035485</v>
      </c>
      <c r="I7" s="31">
        <v>40.9</v>
      </c>
      <c r="J7" s="44">
        <v>144083</v>
      </c>
      <c r="K7" s="31">
        <v>5.7</v>
      </c>
      <c r="L7" s="29">
        <v>41408</v>
      </c>
      <c r="M7" s="31">
        <v>1.6000000000000041</v>
      </c>
      <c r="N7" s="33">
        <v>2748387</v>
      </c>
      <c r="O7" s="32">
        <v>100</v>
      </c>
      <c r="P7" s="33">
        <v>361823</v>
      </c>
      <c r="Q7" s="37">
        <v>13.164919144568735</v>
      </c>
      <c r="R7" s="33">
        <v>1073749</v>
      </c>
      <c r="S7" s="37">
        <v>39.068343655267157</v>
      </c>
      <c r="T7" s="58">
        <v>1111954</v>
      </c>
      <c r="U7" s="37">
        <v>40.458410002551318</v>
      </c>
      <c r="V7" s="33">
        <v>163836</v>
      </c>
      <c r="W7" s="37">
        <v>5.9611623807827927</v>
      </c>
      <c r="X7" s="33">
        <v>37025</v>
      </c>
      <c r="Y7" s="37">
        <v>1.3471611783319581</v>
      </c>
      <c r="Z7" s="33">
        <v>2852595.2949999999</v>
      </c>
      <c r="AA7" s="32">
        <v>100</v>
      </c>
      <c r="AB7" s="33">
        <v>382737.29700000002</v>
      </c>
      <c r="AC7" s="37">
        <v>13.417160775342301</v>
      </c>
      <c r="AD7" s="33">
        <v>1110362.5</v>
      </c>
      <c r="AE7" s="37">
        <v>38.924641779583389</v>
      </c>
      <c r="AF7" s="33">
        <v>1131536.5549999999</v>
      </c>
      <c r="AG7" s="37">
        <v>39.6669151415676</v>
      </c>
      <c r="AH7" s="33">
        <v>189993.897</v>
      </c>
      <c r="AI7" s="37">
        <v>6.6603873789254076</v>
      </c>
      <c r="AJ7" s="33">
        <v>37965.04599999974</v>
      </c>
      <c r="AK7" s="37">
        <v>1.3308949245813073</v>
      </c>
      <c r="AM7" s="21"/>
    </row>
    <row r="8" spans="1:39" s="3" customFormat="1" ht="31.5" x14ac:dyDescent="0.25">
      <c r="A8" s="26" t="s">
        <v>18</v>
      </c>
      <c r="B8" s="27">
        <v>24367</v>
      </c>
      <c r="C8" s="52">
        <v>100</v>
      </c>
      <c r="D8" s="46">
        <v>3014</v>
      </c>
      <c r="E8" s="52">
        <v>12.4</v>
      </c>
      <c r="F8" s="45">
        <v>3510</v>
      </c>
      <c r="G8" s="30">
        <v>14.4</v>
      </c>
      <c r="H8" s="27">
        <v>13726</v>
      </c>
      <c r="I8" s="30">
        <v>5.3</v>
      </c>
      <c r="J8" s="45">
        <v>2537</v>
      </c>
      <c r="K8" s="30">
        <v>10.4</v>
      </c>
      <c r="L8" s="27">
        <f>B8-D8-F8-H8-J8</f>
        <v>1580</v>
      </c>
      <c r="M8" s="30">
        <f>C8-E8-G8-I8-K8</f>
        <v>57.499999999999993</v>
      </c>
      <c r="N8" s="36">
        <v>24483</v>
      </c>
      <c r="O8" s="59">
        <v>100</v>
      </c>
      <c r="P8" s="36">
        <v>2889</v>
      </c>
      <c r="Q8" s="38">
        <v>11.8</v>
      </c>
      <c r="R8" s="36">
        <v>2451</v>
      </c>
      <c r="S8" s="38">
        <v>10</v>
      </c>
      <c r="T8" s="60">
        <v>14698</v>
      </c>
      <c r="U8" s="38">
        <v>60</v>
      </c>
      <c r="V8" s="36">
        <v>2823</v>
      </c>
      <c r="W8" s="28">
        <v>11.5</v>
      </c>
      <c r="X8" s="36">
        <f>N8-P8-R8-T8-V8</f>
        <v>1622</v>
      </c>
      <c r="Y8" s="38">
        <f t="shared" ref="Y8:Y21" si="0">X8/N8*100</f>
        <v>6.6250051055834662</v>
      </c>
      <c r="Z8" s="36">
        <v>32011.428</v>
      </c>
      <c r="AA8" s="59">
        <v>100</v>
      </c>
      <c r="AB8" s="36">
        <v>3713.7469999999998</v>
      </c>
      <c r="AC8" s="38">
        <v>11.601316254932456</v>
      </c>
      <c r="AD8" s="36">
        <v>4605.8850000000002</v>
      </c>
      <c r="AE8" s="38">
        <v>14.388252220425782</v>
      </c>
      <c r="AF8" s="36">
        <v>18199.094000000001</v>
      </c>
      <c r="AG8" s="38">
        <v>56.851865527523479</v>
      </c>
      <c r="AH8" s="36">
        <v>3591.2910000000002</v>
      </c>
      <c r="AI8" s="38">
        <v>11.21877786895355</v>
      </c>
      <c r="AJ8" s="36">
        <v>1901.411000000001</v>
      </c>
      <c r="AK8" s="38">
        <v>5.9397881281647305</v>
      </c>
      <c r="AM8" s="21"/>
    </row>
    <row r="9" spans="1:39" s="3" customFormat="1" x14ac:dyDescent="0.25">
      <c r="A9" s="26" t="s">
        <v>19</v>
      </c>
      <c r="B9" s="27">
        <v>323222</v>
      </c>
      <c r="C9" s="52">
        <v>100</v>
      </c>
      <c r="D9" s="46">
        <v>6041</v>
      </c>
      <c r="E9" s="52">
        <v>1.9</v>
      </c>
      <c r="F9" s="45">
        <v>243497</v>
      </c>
      <c r="G9" s="30">
        <v>75.3</v>
      </c>
      <c r="H9" s="27">
        <v>66180</v>
      </c>
      <c r="I9" s="30">
        <v>20.5</v>
      </c>
      <c r="J9" s="45">
        <v>2412</v>
      </c>
      <c r="K9" s="30">
        <v>0.7</v>
      </c>
      <c r="L9" s="27">
        <f t="shared" ref="L9:M21" si="1">B9-D9-F9-H9-J9</f>
        <v>5092</v>
      </c>
      <c r="M9" s="30">
        <f t="shared" si="1"/>
        <v>1.5999999999999972</v>
      </c>
      <c r="N9" s="36">
        <v>356474</v>
      </c>
      <c r="O9" s="52">
        <v>100</v>
      </c>
      <c r="P9" s="59">
        <v>6485</v>
      </c>
      <c r="Q9" s="52">
        <v>1.8</v>
      </c>
      <c r="R9" s="36">
        <v>264860</v>
      </c>
      <c r="S9" s="38">
        <v>74.3</v>
      </c>
      <c r="T9" s="60">
        <v>77170</v>
      </c>
      <c r="U9" s="38">
        <v>21.7</v>
      </c>
      <c r="V9" s="36">
        <v>2606</v>
      </c>
      <c r="W9" s="28">
        <v>0.7</v>
      </c>
      <c r="X9" s="36">
        <f t="shared" ref="X9:X21" si="2">N9-P9-R9-T9-V9</f>
        <v>5353</v>
      </c>
      <c r="Y9" s="38">
        <f t="shared" si="0"/>
        <v>1.5016522944169841</v>
      </c>
      <c r="Z9" s="36">
        <v>384649.516</v>
      </c>
      <c r="AA9" s="52">
        <v>100</v>
      </c>
      <c r="AB9" s="36">
        <v>7084.18</v>
      </c>
      <c r="AC9" s="38">
        <v>1.8417233625220526</v>
      </c>
      <c r="AD9" s="36">
        <v>288751.45600000001</v>
      </c>
      <c r="AE9" s="38">
        <v>75.068716841957496</v>
      </c>
      <c r="AF9" s="36">
        <v>78595.585999999996</v>
      </c>
      <c r="AG9" s="38">
        <v>20.433039099417456</v>
      </c>
      <c r="AH9" s="36">
        <v>2738.4839999999999</v>
      </c>
      <c r="AI9" s="38">
        <v>0.71194266106914839</v>
      </c>
      <c r="AJ9" s="36">
        <v>7479.8100000000086</v>
      </c>
      <c r="AK9" s="38">
        <v>1.9445780350338531</v>
      </c>
      <c r="AM9" s="21"/>
    </row>
    <row r="10" spans="1:39" s="3" customFormat="1" x14ac:dyDescent="0.25">
      <c r="A10" s="26" t="s">
        <v>20</v>
      </c>
      <c r="B10" s="27">
        <v>780141</v>
      </c>
      <c r="C10" s="52">
        <v>100</v>
      </c>
      <c r="D10" s="46">
        <v>147139</v>
      </c>
      <c r="E10" s="52">
        <v>18.899999999999999</v>
      </c>
      <c r="F10" s="45">
        <v>104306</v>
      </c>
      <c r="G10" s="30">
        <v>13.4</v>
      </c>
      <c r="H10" s="27">
        <v>492548</v>
      </c>
      <c r="I10" s="30">
        <v>63.1</v>
      </c>
      <c r="J10" s="45">
        <v>18673</v>
      </c>
      <c r="K10" s="30">
        <v>2.4</v>
      </c>
      <c r="L10" s="27">
        <f t="shared" si="1"/>
        <v>17475</v>
      </c>
      <c r="M10" s="30">
        <f t="shared" si="1"/>
        <v>2.1999999999999873</v>
      </c>
      <c r="N10" s="36">
        <v>826764</v>
      </c>
      <c r="O10" s="52">
        <v>100</v>
      </c>
      <c r="P10" s="59">
        <v>159819</v>
      </c>
      <c r="Q10" s="52">
        <v>19.3</v>
      </c>
      <c r="R10" s="36">
        <v>114458</v>
      </c>
      <c r="S10" s="38">
        <v>13.8</v>
      </c>
      <c r="T10" s="60">
        <v>517309</v>
      </c>
      <c r="U10" s="38">
        <v>62.6</v>
      </c>
      <c r="V10" s="36">
        <v>20374</v>
      </c>
      <c r="W10" s="28">
        <v>2.5</v>
      </c>
      <c r="X10" s="36">
        <f t="shared" si="2"/>
        <v>14804</v>
      </c>
      <c r="Y10" s="38">
        <f t="shared" si="0"/>
        <v>1.7905956234185332</v>
      </c>
      <c r="Z10" s="36">
        <v>857033.95900000003</v>
      </c>
      <c r="AA10" s="52">
        <v>100</v>
      </c>
      <c r="AB10" s="36">
        <v>168514.26</v>
      </c>
      <c r="AC10" s="38">
        <v>19.662495077397509</v>
      </c>
      <c r="AD10" s="36">
        <v>120203.57399999999</v>
      </c>
      <c r="AE10" s="38">
        <v>14.025532213479069</v>
      </c>
      <c r="AF10" s="36">
        <v>527845.20499999996</v>
      </c>
      <c r="AG10" s="38">
        <v>61.589765429586663</v>
      </c>
      <c r="AH10" s="36">
        <v>26338.931</v>
      </c>
      <c r="AI10" s="38">
        <v>3.0732657350862338</v>
      </c>
      <c r="AJ10" s="36">
        <v>14131.989000000041</v>
      </c>
      <c r="AK10" s="38">
        <v>1.6489415444505271</v>
      </c>
      <c r="AM10" s="21"/>
    </row>
    <row r="11" spans="1:39" s="3" customFormat="1" ht="39" customHeight="1" x14ac:dyDescent="0.25">
      <c r="A11" s="26" t="s">
        <v>21</v>
      </c>
      <c r="B11" s="27">
        <v>317994</v>
      </c>
      <c r="C11" s="52">
        <v>100</v>
      </c>
      <c r="D11" s="46">
        <v>26268</v>
      </c>
      <c r="E11" s="52">
        <v>8.3000000000000007</v>
      </c>
      <c r="F11" s="45">
        <v>144109</v>
      </c>
      <c r="G11" s="30">
        <v>45.3</v>
      </c>
      <c r="H11" s="27">
        <v>143509</v>
      </c>
      <c r="I11" s="30">
        <v>45.1</v>
      </c>
      <c r="J11" s="45">
        <v>3488</v>
      </c>
      <c r="K11" s="30">
        <v>1.1000000000000001</v>
      </c>
      <c r="L11" s="27">
        <f t="shared" si="1"/>
        <v>620</v>
      </c>
      <c r="M11" s="30">
        <f t="shared" si="1"/>
        <v>0.20000000000000417</v>
      </c>
      <c r="N11" s="36">
        <v>338744</v>
      </c>
      <c r="O11" s="52">
        <v>100</v>
      </c>
      <c r="P11" s="59">
        <v>28350</v>
      </c>
      <c r="Q11" s="52">
        <v>8.4</v>
      </c>
      <c r="R11" s="36">
        <v>149275</v>
      </c>
      <c r="S11" s="38">
        <v>44.1</v>
      </c>
      <c r="T11" s="60">
        <v>156406</v>
      </c>
      <c r="U11" s="38">
        <v>46.2</v>
      </c>
      <c r="V11" s="36">
        <v>4136</v>
      </c>
      <c r="W11" s="28">
        <v>1.2</v>
      </c>
      <c r="X11" s="36">
        <f t="shared" si="2"/>
        <v>577</v>
      </c>
      <c r="Y11" s="38">
        <f t="shared" si="0"/>
        <v>0.17033512032685449</v>
      </c>
      <c r="Z11" s="36">
        <v>328236.62900000002</v>
      </c>
      <c r="AA11" s="52">
        <v>100</v>
      </c>
      <c r="AB11" s="36">
        <v>21150.544000000002</v>
      </c>
      <c r="AC11" s="38">
        <v>6.4436879163781571</v>
      </c>
      <c r="AD11" s="36">
        <v>167024.41399999999</v>
      </c>
      <c r="AE11" s="38">
        <v>50.885367214760166</v>
      </c>
      <c r="AF11" s="36">
        <v>134598.79399999999</v>
      </c>
      <c r="AG11" s="38">
        <v>41.006634271764959</v>
      </c>
      <c r="AH11" s="36">
        <v>5004.4840000000004</v>
      </c>
      <c r="AI11" s="38">
        <v>1.5246573836827944</v>
      </c>
      <c r="AJ11" s="36">
        <v>458.39300000003641</v>
      </c>
      <c r="AK11" s="38">
        <v>0.13965321341392833</v>
      </c>
      <c r="AM11" s="21"/>
    </row>
    <row r="12" spans="1:39" s="3" customFormat="1" ht="47.25" x14ac:dyDescent="0.25">
      <c r="A12" s="26" t="s">
        <v>22</v>
      </c>
      <c r="B12" s="27">
        <v>13799</v>
      </c>
      <c r="C12" s="52">
        <v>100</v>
      </c>
      <c r="D12" s="46">
        <v>2957</v>
      </c>
      <c r="E12" s="52">
        <v>21.4</v>
      </c>
      <c r="F12" s="45">
        <v>7415</v>
      </c>
      <c r="G12" s="30">
        <v>53.7</v>
      </c>
      <c r="H12" s="27">
        <v>2572</v>
      </c>
      <c r="I12" s="30">
        <v>18.600000000000001</v>
      </c>
      <c r="J12" s="45">
        <v>823</v>
      </c>
      <c r="K12" s="30">
        <v>6</v>
      </c>
      <c r="L12" s="27">
        <f t="shared" si="1"/>
        <v>32</v>
      </c>
      <c r="M12" s="30">
        <f t="shared" si="1"/>
        <v>0.29999999999999005</v>
      </c>
      <c r="N12" s="36">
        <v>14147</v>
      </c>
      <c r="O12" s="52">
        <v>100</v>
      </c>
      <c r="P12" s="59">
        <v>2120</v>
      </c>
      <c r="Q12" s="38">
        <v>15</v>
      </c>
      <c r="R12" s="36">
        <v>8511</v>
      </c>
      <c r="S12" s="38">
        <v>60.2</v>
      </c>
      <c r="T12" s="60">
        <v>2711</v>
      </c>
      <c r="U12" s="38">
        <v>19.2</v>
      </c>
      <c r="V12" s="36">
        <v>772</v>
      </c>
      <c r="W12" s="28">
        <v>5.4</v>
      </c>
      <c r="X12" s="36">
        <f t="shared" si="2"/>
        <v>33</v>
      </c>
      <c r="Y12" s="38">
        <f t="shared" si="0"/>
        <v>0.23326500318088642</v>
      </c>
      <c r="Z12" s="36">
        <v>27599.603999999999</v>
      </c>
      <c r="AA12" s="52">
        <v>100</v>
      </c>
      <c r="AB12" s="36">
        <v>3967.741</v>
      </c>
      <c r="AC12" s="38">
        <v>14.376079453893615</v>
      </c>
      <c r="AD12" s="36">
        <v>17576.188999999998</v>
      </c>
      <c r="AE12" s="38">
        <v>63.682757912033807</v>
      </c>
      <c r="AF12" s="36">
        <v>4806.2730000000001</v>
      </c>
      <c r="AG12" s="38">
        <v>17.414282465791903</v>
      </c>
      <c r="AH12" s="36">
        <v>1232.829</v>
      </c>
      <c r="AI12" s="38">
        <v>4.4668358285140615</v>
      </c>
      <c r="AJ12" s="36">
        <v>16.57199999999898</v>
      </c>
      <c r="AK12" s="38">
        <v>6.0044339766618826E-2</v>
      </c>
      <c r="AM12" s="21"/>
    </row>
    <row r="13" spans="1:39" s="3" customFormat="1" x14ac:dyDescent="0.25">
      <c r="A13" s="26" t="s">
        <v>23</v>
      </c>
      <c r="B13" s="27">
        <v>15513</v>
      </c>
      <c r="C13" s="52">
        <v>100</v>
      </c>
      <c r="D13" s="46">
        <v>2841</v>
      </c>
      <c r="E13" s="52">
        <v>18.3</v>
      </c>
      <c r="F13" s="45">
        <v>3391</v>
      </c>
      <c r="G13" s="30">
        <v>21.9</v>
      </c>
      <c r="H13" s="27">
        <v>4959</v>
      </c>
      <c r="I13" s="30">
        <v>32</v>
      </c>
      <c r="J13" s="45">
        <v>4277</v>
      </c>
      <c r="K13" s="30">
        <v>27.6</v>
      </c>
      <c r="L13" s="27">
        <f t="shared" si="1"/>
        <v>45</v>
      </c>
      <c r="M13" s="30">
        <f t="shared" si="1"/>
        <v>0.20000000000000284</v>
      </c>
      <c r="N13" s="36">
        <v>23074</v>
      </c>
      <c r="O13" s="59">
        <v>100</v>
      </c>
      <c r="P13" s="59">
        <v>1440</v>
      </c>
      <c r="Q13" s="52">
        <v>6.2</v>
      </c>
      <c r="R13" s="36">
        <v>632</v>
      </c>
      <c r="S13" s="38">
        <v>2.7</v>
      </c>
      <c r="T13" s="60">
        <v>13305</v>
      </c>
      <c r="U13" s="38">
        <v>57.7</v>
      </c>
      <c r="V13" s="36">
        <v>7653</v>
      </c>
      <c r="W13" s="28">
        <v>33.200000000000003</v>
      </c>
      <c r="X13" s="36">
        <f t="shared" si="2"/>
        <v>44</v>
      </c>
      <c r="Y13" s="38">
        <f t="shared" si="0"/>
        <v>0.19069082083730607</v>
      </c>
      <c r="Z13" s="36">
        <v>26399.472000000002</v>
      </c>
      <c r="AA13" s="59">
        <v>100</v>
      </c>
      <c r="AB13" s="36">
        <v>1703.94</v>
      </c>
      <c r="AC13" s="38">
        <v>6.4544472707635965</v>
      </c>
      <c r="AD13" s="36">
        <v>608.62400000000002</v>
      </c>
      <c r="AE13" s="38">
        <v>2.3054400481949031</v>
      </c>
      <c r="AF13" s="36">
        <v>14406.94</v>
      </c>
      <c r="AG13" s="38">
        <v>54.572833880920044</v>
      </c>
      <c r="AH13" s="36">
        <v>9626.8359999999993</v>
      </c>
      <c r="AI13" s="38">
        <v>36.466017199131855</v>
      </c>
      <c r="AJ13" s="36">
        <v>53.132000000003245</v>
      </c>
      <c r="AK13" s="38">
        <v>0.20126160098959645</v>
      </c>
      <c r="AM13" s="21"/>
    </row>
    <row r="14" spans="1:39" s="3" customFormat="1" ht="31.5" x14ac:dyDescent="0.25">
      <c r="A14" s="26" t="s">
        <v>24</v>
      </c>
      <c r="B14" s="27">
        <v>259342</v>
      </c>
      <c r="C14" s="52">
        <v>100</v>
      </c>
      <c r="D14" s="46">
        <v>32299</v>
      </c>
      <c r="E14" s="52">
        <v>12.5</v>
      </c>
      <c r="F14" s="45">
        <v>156096</v>
      </c>
      <c r="G14" s="30">
        <v>60.2</v>
      </c>
      <c r="H14" s="27">
        <v>66342</v>
      </c>
      <c r="I14" s="30">
        <v>25.6</v>
      </c>
      <c r="J14" s="45">
        <v>3713</v>
      </c>
      <c r="K14" s="30">
        <v>1.4</v>
      </c>
      <c r="L14" s="27">
        <f t="shared" si="1"/>
        <v>892</v>
      </c>
      <c r="M14" s="30">
        <f t="shared" si="1"/>
        <v>0.29999999999999583</v>
      </c>
      <c r="N14" s="36">
        <v>305100</v>
      </c>
      <c r="O14" s="52">
        <v>100</v>
      </c>
      <c r="P14" s="59">
        <v>36014</v>
      </c>
      <c r="Q14" s="52">
        <v>11.8</v>
      </c>
      <c r="R14" s="36">
        <v>184447</v>
      </c>
      <c r="S14" s="38">
        <v>60.5</v>
      </c>
      <c r="T14" s="60">
        <v>78603</v>
      </c>
      <c r="U14" s="38">
        <v>25.8</v>
      </c>
      <c r="V14" s="36">
        <v>4981</v>
      </c>
      <c r="W14" s="28">
        <v>1.6</v>
      </c>
      <c r="X14" s="36">
        <f t="shared" si="2"/>
        <v>1055</v>
      </c>
      <c r="Y14" s="38">
        <f t="shared" si="0"/>
        <v>0.34578826614224845</v>
      </c>
      <c r="Z14" s="36">
        <v>308326.821</v>
      </c>
      <c r="AA14" s="52">
        <v>100</v>
      </c>
      <c r="AB14" s="36">
        <v>42441.586000000003</v>
      </c>
      <c r="AC14" s="38">
        <v>13.765129437117638</v>
      </c>
      <c r="AD14" s="36">
        <v>184708.13200000001</v>
      </c>
      <c r="AE14" s="38">
        <v>59.906605400378069</v>
      </c>
      <c r="AF14" s="36">
        <v>74852.899999999994</v>
      </c>
      <c r="AG14" s="38">
        <v>24.277128975425722</v>
      </c>
      <c r="AH14" s="36">
        <v>5681.7759999999998</v>
      </c>
      <c r="AI14" s="38">
        <v>1.8427770836063593</v>
      </c>
      <c r="AJ14" s="36">
        <v>642.42699999997967</v>
      </c>
      <c r="AK14" s="38">
        <v>0.20835910347221342</v>
      </c>
      <c r="AM14" s="21"/>
    </row>
    <row r="15" spans="1:39" s="3" customFormat="1" x14ac:dyDescent="0.25">
      <c r="A15" s="26" t="s">
        <v>25</v>
      </c>
      <c r="B15" s="27">
        <v>500055</v>
      </c>
      <c r="C15" s="52">
        <v>100</v>
      </c>
      <c r="D15" s="46">
        <v>47723</v>
      </c>
      <c r="E15" s="52">
        <v>9.5</v>
      </c>
      <c r="F15" s="45">
        <v>252853</v>
      </c>
      <c r="G15" s="30">
        <v>50.6</v>
      </c>
      <c r="H15" s="27">
        <v>110577</v>
      </c>
      <c r="I15" s="30">
        <v>22.1</v>
      </c>
      <c r="J15" s="45">
        <v>88069</v>
      </c>
      <c r="K15" s="30">
        <v>17.600000000000001</v>
      </c>
      <c r="L15" s="27">
        <f t="shared" si="1"/>
        <v>833</v>
      </c>
      <c r="M15" s="30">
        <f t="shared" si="1"/>
        <v>0.19999999999999574</v>
      </c>
      <c r="N15" s="36">
        <v>558123</v>
      </c>
      <c r="O15" s="52">
        <v>100</v>
      </c>
      <c r="P15" s="59">
        <v>50821</v>
      </c>
      <c r="Q15" s="52">
        <v>9.1</v>
      </c>
      <c r="R15" s="36">
        <v>284358</v>
      </c>
      <c r="S15" s="38">
        <v>51</v>
      </c>
      <c r="T15" s="60">
        <v>121945</v>
      </c>
      <c r="U15" s="38">
        <v>21.9</v>
      </c>
      <c r="V15" s="36">
        <v>100064</v>
      </c>
      <c r="W15" s="28">
        <v>17.899999999999999</v>
      </c>
      <c r="X15" s="36">
        <f t="shared" si="2"/>
        <v>935</v>
      </c>
      <c r="Y15" s="38">
        <f t="shared" si="0"/>
        <v>0.16752579628504827</v>
      </c>
      <c r="Z15" s="36">
        <v>470494.51899999997</v>
      </c>
      <c r="AA15" s="52">
        <v>100</v>
      </c>
      <c r="AB15" s="36">
        <v>44903.218999999997</v>
      </c>
      <c r="AC15" s="38">
        <v>9.5438346647349572</v>
      </c>
      <c r="AD15" s="36">
        <v>228142.03700000001</v>
      </c>
      <c r="AE15" s="38">
        <v>48.489839474623089</v>
      </c>
      <c r="AF15" s="36">
        <v>108534.08100000001</v>
      </c>
      <c r="AG15" s="38">
        <v>23.068086155537131</v>
      </c>
      <c r="AH15" s="36">
        <v>87934.195000000007</v>
      </c>
      <c r="AI15" s="38">
        <v>18.68973844517836</v>
      </c>
      <c r="AJ15" s="36">
        <v>980.98699999996461</v>
      </c>
      <c r="AK15" s="38">
        <v>0.20850125992646085</v>
      </c>
      <c r="AM15" s="21"/>
    </row>
    <row r="16" spans="1:39" s="3" customFormat="1" ht="31.5" x14ac:dyDescent="0.25">
      <c r="A16" s="26" t="s">
        <v>26</v>
      </c>
      <c r="B16" s="27">
        <v>4836</v>
      </c>
      <c r="C16" s="52">
        <v>100</v>
      </c>
      <c r="D16" s="46">
        <v>2646</v>
      </c>
      <c r="E16" s="52">
        <v>54.7</v>
      </c>
      <c r="F16" s="45">
        <v>232</v>
      </c>
      <c r="G16" s="30">
        <v>4.8</v>
      </c>
      <c r="H16" s="27">
        <v>1843</v>
      </c>
      <c r="I16" s="30">
        <v>38.1</v>
      </c>
      <c r="J16" s="45">
        <v>107</v>
      </c>
      <c r="K16" s="30">
        <v>2.2000000000000002</v>
      </c>
      <c r="L16" s="27">
        <f t="shared" si="1"/>
        <v>8</v>
      </c>
      <c r="M16" s="30">
        <f t="shared" si="1"/>
        <v>0.1999999999999984</v>
      </c>
      <c r="N16" s="36">
        <v>7184</v>
      </c>
      <c r="O16" s="52">
        <v>100</v>
      </c>
      <c r="P16" s="59">
        <v>4631</v>
      </c>
      <c r="Q16" s="52">
        <v>64.5</v>
      </c>
      <c r="R16" s="36">
        <v>203</v>
      </c>
      <c r="S16" s="38">
        <v>2.8</v>
      </c>
      <c r="T16" s="60">
        <v>2143</v>
      </c>
      <c r="U16" s="38">
        <v>29.8</v>
      </c>
      <c r="V16" s="36">
        <v>110</v>
      </c>
      <c r="W16" s="28">
        <v>1.5</v>
      </c>
      <c r="X16" s="36">
        <f t="shared" si="2"/>
        <v>97</v>
      </c>
      <c r="Y16" s="38">
        <f t="shared" si="0"/>
        <v>1.3502227171492205</v>
      </c>
      <c r="Z16" s="36">
        <v>7650.0730000000003</v>
      </c>
      <c r="AA16" s="52">
        <v>100</v>
      </c>
      <c r="AB16" s="36">
        <v>4242.29</v>
      </c>
      <c r="AC16" s="38">
        <v>55.454242070631224</v>
      </c>
      <c r="AD16" s="36">
        <v>176.44800000000001</v>
      </c>
      <c r="AE16" s="38">
        <v>2.3064877942994793</v>
      </c>
      <c r="AF16" s="36">
        <v>3153.8939999999998</v>
      </c>
      <c r="AG16" s="38">
        <v>41.22697914124479</v>
      </c>
      <c r="AH16" s="36">
        <v>74.763000000000005</v>
      </c>
      <c r="AI16" s="38">
        <v>0.97728479192290063</v>
      </c>
      <c r="AJ16" s="36">
        <v>2.6780000000007078</v>
      </c>
      <c r="AK16" s="38">
        <v>3.5006201901606637E-2</v>
      </c>
      <c r="AM16" s="21"/>
    </row>
    <row r="17" spans="1:39" s="3" customFormat="1" ht="21.75" customHeight="1" x14ac:dyDescent="0.25">
      <c r="A17" s="26" t="s">
        <v>27</v>
      </c>
      <c r="B17" s="27">
        <v>103168</v>
      </c>
      <c r="C17" s="52">
        <v>100</v>
      </c>
      <c r="D17" s="46">
        <v>4216</v>
      </c>
      <c r="E17" s="52">
        <v>4.0999999999999996</v>
      </c>
      <c r="F17" s="45">
        <v>21142</v>
      </c>
      <c r="G17" s="30">
        <v>20.5</v>
      </c>
      <c r="H17" s="27">
        <v>65283</v>
      </c>
      <c r="I17" s="30">
        <v>63.3</v>
      </c>
      <c r="J17" s="45">
        <v>475</v>
      </c>
      <c r="K17" s="30">
        <v>0.5</v>
      </c>
      <c r="L17" s="27">
        <f t="shared" si="1"/>
        <v>12052</v>
      </c>
      <c r="M17" s="30">
        <f t="shared" si="1"/>
        <v>11.600000000000009</v>
      </c>
      <c r="N17" s="36">
        <v>102950</v>
      </c>
      <c r="O17" s="52">
        <v>100</v>
      </c>
      <c r="P17" s="59">
        <v>4200</v>
      </c>
      <c r="Q17" s="52">
        <v>4.0999999999999996</v>
      </c>
      <c r="R17" s="36">
        <v>22242</v>
      </c>
      <c r="S17" s="38">
        <v>21.6</v>
      </c>
      <c r="T17" s="60">
        <v>66038</v>
      </c>
      <c r="U17" s="38">
        <v>64.2</v>
      </c>
      <c r="V17" s="36">
        <v>545</v>
      </c>
      <c r="W17" s="28">
        <v>0.5</v>
      </c>
      <c r="X17" s="36">
        <f t="shared" si="2"/>
        <v>9925</v>
      </c>
      <c r="Y17" s="38">
        <f t="shared" si="0"/>
        <v>9.6406022340942208</v>
      </c>
      <c r="Z17" s="36">
        <v>102042.742</v>
      </c>
      <c r="AA17" s="52">
        <v>100</v>
      </c>
      <c r="AB17" s="36">
        <v>4765.9520000000002</v>
      </c>
      <c r="AC17" s="38">
        <v>4.6705448193463877</v>
      </c>
      <c r="AD17" s="36">
        <v>21822.405999999999</v>
      </c>
      <c r="AE17" s="38">
        <v>21.385554300373464</v>
      </c>
      <c r="AF17" s="36">
        <v>64541.184000000001</v>
      </c>
      <c r="AG17" s="38">
        <v>63.249166707025573</v>
      </c>
      <c r="AH17" s="36">
        <v>570.29100000000005</v>
      </c>
      <c r="AI17" s="38">
        <v>0.55887463314147323</v>
      </c>
      <c r="AJ17" s="36">
        <v>10342.908999999991</v>
      </c>
      <c r="AK17" s="38">
        <v>10.135859540113108</v>
      </c>
      <c r="AM17" s="21"/>
    </row>
    <row r="18" spans="1:39" s="3" customFormat="1" x14ac:dyDescent="0.25">
      <c r="A18" s="26" t="s">
        <v>28</v>
      </c>
      <c r="B18" s="27">
        <v>55312</v>
      </c>
      <c r="C18" s="52">
        <v>100</v>
      </c>
      <c r="D18" s="46">
        <v>14401</v>
      </c>
      <c r="E18" s="38">
        <v>26</v>
      </c>
      <c r="F18" s="45">
        <v>9191</v>
      </c>
      <c r="G18" s="30">
        <v>16.600000000000001</v>
      </c>
      <c r="H18" s="27">
        <v>19657</v>
      </c>
      <c r="I18" s="30">
        <v>35.5</v>
      </c>
      <c r="J18" s="45">
        <v>11582</v>
      </c>
      <c r="K18" s="30">
        <v>20.9</v>
      </c>
      <c r="L18" s="27">
        <f t="shared" si="1"/>
        <v>481</v>
      </c>
      <c r="M18" s="30">
        <f t="shared" si="1"/>
        <v>1</v>
      </c>
      <c r="N18" s="36">
        <v>54160</v>
      </c>
      <c r="O18" s="52">
        <v>100</v>
      </c>
      <c r="P18" s="59">
        <v>12815</v>
      </c>
      <c r="Q18" s="52">
        <v>23.7</v>
      </c>
      <c r="R18" s="36">
        <v>9199</v>
      </c>
      <c r="S18" s="38">
        <v>17</v>
      </c>
      <c r="T18" s="60">
        <v>19168</v>
      </c>
      <c r="U18" s="38">
        <v>35.4</v>
      </c>
      <c r="V18" s="36">
        <v>12480</v>
      </c>
      <c r="W18" s="28">
        <v>23</v>
      </c>
      <c r="X18" s="36">
        <f t="shared" si="2"/>
        <v>498</v>
      </c>
      <c r="Y18" s="38">
        <f t="shared" si="0"/>
        <v>0.91949778434268836</v>
      </c>
      <c r="Z18" s="36">
        <v>39472.324999999997</v>
      </c>
      <c r="AA18" s="52">
        <v>100</v>
      </c>
      <c r="AB18" s="36">
        <v>13027.214</v>
      </c>
      <c r="AC18" s="38">
        <v>33.003411884149216</v>
      </c>
      <c r="AD18" s="36">
        <v>9241.2340000000004</v>
      </c>
      <c r="AE18" s="38">
        <v>23.411932284201654</v>
      </c>
      <c r="AF18" s="36">
        <v>12233.385</v>
      </c>
      <c r="AG18" s="38">
        <v>30.992309168512371</v>
      </c>
      <c r="AH18" s="36">
        <v>4480.3810000000003</v>
      </c>
      <c r="AI18" s="38">
        <v>11.350689375404162</v>
      </c>
      <c r="AJ18" s="36">
        <v>490.11099999999624</v>
      </c>
      <c r="AK18" s="38">
        <v>1.2416572877325969</v>
      </c>
      <c r="AM18" s="21"/>
    </row>
    <row r="19" spans="1:39" s="3" customFormat="1" ht="31.5" x14ac:dyDescent="0.25">
      <c r="A19" s="26" t="s">
        <v>29</v>
      </c>
      <c r="B19" s="27">
        <v>89406</v>
      </c>
      <c r="C19" s="52">
        <v>100</v>
      </c>
      <c r="D19" s="46">
        <v>37004</v>
      </c>
      <c r="E19" s="52">
        <v>41.4</v>
      </c>
      <c r="F19" s="45">
        <v>22806</v>
      </c>
      <c r="G19" s="30">
        <v>25.5</v>
      </c>
      <c r="H19" s="27">
        <v>25683</v>
      </c>
      <c r="I19" s="30">
        <v>28.7</v>
      </c>
      <c r="J19" s="45">
        <v>3860</v>
      </c>
      <c r="K19" s="30">
        <v>4.3</v>
      </c>
      <c r="L19" s="27">
        <f t="shared" si="1"/>
        <v>53</v>
      </c>
      <c r="M19" s="30">
        <f t="shared" si="1"/>
        <v>0.10000000000000231</v>
      </c>
      <c r="N19" s="36">
        <v>86608</v>
      </c>
      <c r="O19" s="52">
        <v>100</v>
      </c>
      <c r="P19" s="59">
        <v>40381</v>
      </c>
      <c r="Q19" s="52">
        <v>46.6</v>
      </c>
      <c r="R19" s="36">
        <v>26857</v>
      </c>
      <c r="S19" s="38">
        <v>31</v>
      </c>
      <c r="T19" s="60">
        <v>18052</v>
      </c>
      <c r="U19" s="38">
        <v>20.8</v>
      </c>
      <c r="V19" s="36">
        <v>1257</v>
      </c>
      <c r="W19" s="28">
        <v>1.5</v>
      </c>
      <c r="X19" s="36">
        <f t="shared" si="2"/>
        <v>61</v>
      </c>
      <c r="Y19" s="38">
        <f t="shared" si="0"/>
        <v>7.043229262885646E-2</v>
      </c>
      <c r="Z19" s="36">
        <v>177861.296</v>
      </c>
      <c r="AA19" s="52">
        <v>100</v>
      </c>
      <c r="AB19" s="36">
        <v>51774.146999999997</v>
      </c>
      <c r="AC19" s="38">
        <v>29.109282437703587</v>
      </c>
      <c r="AD19" s="36">
        <v>60892.046000000002</v>
      </c>
      <c r="AE19" s="38">
        <v>34.235692289119498</v>
      </c>
      <c r="AF19" s="36">
        <v>63490.824000000001</v>
      </c>
      <c r="AG19" s="38">
        <v>35.696818491640812</v>
      </c>
      <c r="AH19" s="36">
        <v>1522.627</v>
      </c>
      <c r="AI19" s="38">
        <v>0.85607551178531838</v>
      </c>
      <c r="AJ19" s="36">
        <v>181.65200000000232</v>
      </c>
      <c r="AK19" s="38">
        <v>0.10213126975078735</v>
      </c>
      <c r="AM19" s="21"/>
    </row>
    <row r="20" spans="1:39" s="3" customFormat="1" ht="31.5" x14ac:dyDescent="0.25">
      <c r="A20" s="26" t="s">
        <v>30</v>
      </c>
      <c r="B20" s="27">
        <v>32216</v>
      </c>
      <c r="C20" s="52">
        <v>100</v>
      </c>
      <c r="D20" s="46">
        <v>7538</v>
      </c>
      <c r="E20" s="52">
        <v>23.4</v>
      </c>
      <c r="F20" s="45">
        <v>4695</v>
      </c>
      <c r="G20" s="30">
        <v>14.6</v>
      </c>
      <c r="H20" s="27">
        <v>16400</v>
      </c>
      <c r="I20" s="30">
        <v>50.9</v>
      </c>
      <c r="J20" s="45">
        <v>1348</v>
      </c>
      <c r="K20" s="30">
        <v>4.2</v>
      </c>
      <c r="L20" s="27">
        <f t="shared" si="1"/>
        <v>2235</v>
      </c>
      <c r="M20" s="30">
        <f t="shared" si="1"/>
        <v>6.8999999999999941</v>
      </c>
      <c r="N20" s="36">
        <v>36069</v>
      </c>
      <c r="O20" s="52">
        <v>100</v>
      </c>
      <c r="P20" s="59">
        <v>8608</v>
      </c>
      <c r="Q20" s="52">
        <v>23.9</v>
      </c>
      <c r="R20" s="36">
        <v>4922</v>
      </c>
      <c r="S20" s="38">
        <v>13.7</v>
      </c>
      <c r="T20" s="60">
        <v>17591</v>
      </c>
      <c r="U20" s="38">
        <v>48.8</v>
      </c>
      <c r="V20" s="36">
        <v>2942</v>
      </c>
      <c r="W20" s="28">
        <v>8.1999999999999993</v>
      </c>
      <c r="X20" s="36">
        <f t="shared" si="2"/>
        <v>2006</v>
      </c>
      <c r="Y20" s="38">
        <f t="shared" si="0"/>
        <v>5.5615625606476478</v>
      </c>
      <c r="Z20" s="36">
        <v>36182.39</v>
      </c>
      <c r="AA20" s="52">
        <v>100</v>
      </c>
      <c r="AB20" s="36">
        <v>9443.7510000000002</v>
      </c>
      <c r="AC20" s="38">
        <v>26.100406855379095</v>
      </c>
      <c r="AD20" s="36">
        <v>5299.7370000000001</v>
      </c>
      <c r="AE20" s="38">
        <v>14.647282835655689</v>
      </c>
      <c r="AF20" s="36">
        <v>18447.830000000002</v>
      </c>
      <c r="AG20" s="38">
        <v>50.985659045740221</v>
      </c>
      <c r="AH20" s="36">
        <v>1717.069</v>
      </c>
      <c r="AI20" s="38">
        <v>4.7455930910036619</v>
      </c>
      <c r="AJ20" s="36">
        <v>1274.0029999999965</v>
      </c>
      <c r="AK20" s="38">
        <v>3.5210581722213385</v>
      </c>
      <c r="AM20" s="21"/>
    </row>
    <row r="21" spans="1:39" s="3" customFormat="1" ht="31.5" x14ac:dyDescent="0.25">
      <c r="A21" s="26" t="s">
        <v>31</v>
      </c>
      <c r="B21" s="27">
        <v>5912</v>
      </c>
      <c r="C21" s="52">
        <v>100</v>
      </c>
      <c r="D21" s="46">
        <v>361</v>
      </c>
      <c r="E21" s="52">
        <v>6.1</v>
      </c>
      <c r="F21" s="45">
        <v>946</v>
      </c>
      <c r="G21" s="30">
        <v>16</v>
      </c>
      <c r="H21" s="27">
        <v>2093</v>
      </c>
      <c r="I21" s="30">
        <v>35.4</v>
      </c>
      <c r="J21" s="45">
        <v>2502</v>
      </c>
      <c r="K21" s="30">
        <v>42.3</v>
      </c>
      <c r="L21" s="27">
        <f t="shared" si="1"/>
        <v>10</v>
      </c>
      <c r="M21" s="30">
        <f t="shared" si="1"/>
        <v>0.20000000000000995</v>
      </c>
      <c r="N21" s="36">
        <v>6234</v>
      </c>
      <c r="O21" s="52">
        <v>100</v>
      </c>
      <c r="P21" s="59">
        <v>312</v>
      </c>
      <c r="Q21" s="38">
        <v>5</v>
      </c>
      <c r="R21" s="36">
        <v>1009</v>
      </c>
      <c r="S21" s="38">
        <v>16.2</v>
      </c>
      <c r="T21" s="60">
        <v>2201</v>
      </c>
      <c r="U21" s="38">
        <v>35.299999999999997</v>
      </c>
      <c r="V21" s="36">
        <v>2702</v>
      </c>
      <c r="W21" s="28">
        <v>43.3</v>
      </c>
      <c r="X21" s="36">
        <f t="shared" si="2"/>
        <v>10</v>
      </c>
      <c r="Y21" s="38">
        <f t="shared" si="0"/>
        <v>0.16041065126724416</v>
      </c>
      <c r="Z21" s="36">
        <v>45943.767999999996</v>
      </c>
      <c r="AA21" s="52">
        <v>100</v>
      </c>
      <c r="AB21" s="36">
        <v>2461.4229999999998</v>
      </c>
      <c r="AC21" s="38">
        <v>5.3574687213290817</v>
      </c>
      <c r="AD21" s="36">
        <v>933.13400000000001</v>
      </c>
      <c r="AE21" s="38">
        <v>2.0310349817193925</v>
      </c>
      <c r="AF21" s="36">
        <v>3440.317</v>
      </c>
      <c r="AG21" s="38">
        <v>7.4881037184412049</v>
      </c>
      <c r="AH21" s="36">
        <v>39101.618999999999</v>
      </c>
      <c r="AI21" s="38">
        <v>85.107558004384842</v>
      </c>
      <c r="AJ21" s="36">
        <v>7.2749999999941792</v>
      </c>
      <c r="AK21" s="38">
        <v>1.5834574125477729E-2</v>
      </c>
      <c r="AM21" s="21"/>
    </row>
    <row r="22" spans="1:39" s="3" customFormat="1" ht="47.25" x14ac:dyDescent="0.25">
      <c r="A22" s="26" t="s">
        <v>32</v>
      </c>
      <c r="B22" s="27">
        <v>520</v>
      </c>
      <c r="C22" s="52">
        <v>100</v>
      </c>
      <c r="D22" s="46">
        <v>0</v>
      </c>
      <c r="E22" s="52">
        <v>0</v>
      </c>
      <c r="F22" s="45">
        <v>0</v>
      </c>
      <c r="G22" s="30">
        <v>0</v>
      </c>
      <c r="H22" s="27">
        <v>436</v>
      </c>
      <c r="I22" s="30">
        <v>83.9</v>
      </c>
      <c r="J22" s="45">
        <v>83</v>
      </c>
      <c r="K22" s="30">
        <v>16</v>
      </c>
      <c r="L22" s="53" t="s">
        <v>38</v>
      </c>
      <c r="M22" s="53" t="s">
        <v>38</v>
      </c>
      <c r="N22" s="53" t="s">
        <v>38</v>
      </c>
      <c r="O22" s="52">
        <v>100</v>
      </c>
      <c r="P22" s="59">
        <v>396</v>
      </c>
      <c r="Q22" s="52">
        <v>31.3</v>
      </c>
      <c r="R22" s="36">
        <v>11</v>
      </c>
      <c r="S22" s="38">
        <v>0.9</v>
      </c>
      <c r="T22" s="53" t="s">
        <v>38</v>
      </c>
      <c r="U22" s="53" t="s">
        <v>38</v>
      </c>
      <c r="V22" s="36">
        <v>248</v>
      </c>
      <c r="W22" s="28">
        <v>19.600000000000001</v>
      </c>
      <c r="X22" s="53" t="s">
        <v>38</v>
      </c>
      <c r="Y22" s="53" t="s">
        <v>38</v>
      </c>
      <c r="Z22" s="100" t="s">
        <v>38</v>
      </c>
      <c r="AA22" s="52">
        <v>100</v>
      </c>
      <c r="AB22" s="36">
        <v>474.137</v>
      </c>
      <c r="AC22" s="38">
        <v>37.6</v>
      </c>
      <c r="AD22" s="100" t="s">
        <v>38</v>
      </c>
      <c r="AE22" s="100" t="s">
        <v>38</v>
      </c>
      <c r="AF22" s="100" t="s">
        <v>38</v>
      </c>
      <c r="AG22" s="100" t="s">
        <v>38</v>
      </c>
      <c r="AH22" s="36">
        <v>245.982</v>
      </c>
      <c r="AI22" s="38">
        <v>19.5</v>
      </c>
      <c r="AJ22" s="100" t="s">
        <v>38</v>
      </c>
      <c r="AK22" s="100" t="s">
        <v>38</v>
      </c>
      <c r="AM22" s="21"/>
    </row>
    <row r="23" spans="1:39" s="3" customFormat="1" x14ac:dyDescent="0.25">
      <c r="A23" s="26" t="s">
        <v>33</v>
      </c>
      <c r="B23" s="27">
        <v>2</v>
      </c>
      <c r="C23" s="52">
        <v>100</v>
      </c>
      <c r="D23" s="46" t="s">
        <v>37</v>
      </c>
      <c r="E23" s="45" t="s">
        <v>37</v>
      </c>
      <c r="F23" s="45" t="s">
        <v>37</v>
      </c>
      <c r="G23" s="45" t="s">
        <v>37</v>
      </c>
      <c r="H23" s="27">
        <v>1</v>
      </c>
      <c r="I23" s="30">
        <v>68.400000000000006</v>
      </c>
      <c r="J23" s="45">
        <v>0.4</v>
      </c>
      <c r="K23" s="30">
        <v>22.3</v>
      </c>
      <c r="L23" s="53" t="s">
        <v>38</v>
      </c>
      <c r="M23" s="42" t="s">
        <v>38</v>
      </c>
      <c r="N23" s="53" t="s">
        <v>38</v>
      </c>
      <c r="O23" s="52">
        <v>100</v>
      </c>
      <c r="P23" s="45" t="s">
        <v>37</v>
      </c>
      <c r="Q23" s="45" t="s">
        <v>37</v>
      </c>
      <c r="R23" s="45" t="s">
        <v>37</v>
      </c>
      <c r="S23" s="45" t="s">
        <v>37</v>
      </c>
      <c r="T23" s="61" t="s">
        <v>38</v>
      </c>
      <c r="U23" s="61" t="s">
        <v>38</v>
      </c>
      <c r="V23" s="61" t="s">
        <v>37</v>
      </c>
      <c r="W23" s="61" t="s">
        <v>37</v>
      </c>
      <c r="X23" s="61" t="s">
        <v>37</v>
      </c>
      <c r="Y23" s="61" t="s">
        <v>37</v>
      </c>
      <c r="Z23" s="100" t="s">
        <v>38</v>
      </c>
      <c r="AA23" s="52">
        <v>100</v>
      </c>
      <c r="AB23" s="61" t="s">
        <v>37</v>
      </c>
      <c r="AC23" s="61" t="s">
        <v>37</v>
      </c>
      <c r="AD23" s="61" t="s">
        <v>37</v>
      </c>
      <c r="AE23" s="61" t="s">
        <v>37</v>
      </c>
      <c r="AF23" s="100" t="s">
        <v>38</v>
      </c>
      <c r="AG23" s="100" t="s">
        <v>38</v>
      </c>
      <c r="AH23" s="61" t="s">
        <v>37</v>
      </c>
      <c r="AI23" s="61" t="s">
        <v>37</v>
      </c>
      <c r="AJ23" s="61" t="s">
        <v>37</v>
      </c>
      <c r="AK23" s="61" t="s">
        <v>37</v>
      </c>
      <c r="AM23" s="21"/>
    </row>
    <row r="24" spans="1:39" s="3" customFormat="1" ht="31.5" x14ac:dyDescent="0.25">
      <c r="A24" s="26" t="s">
        <v>34</v>
      </c>
      <c r="B24" s="27">
        <v>5359</v>
      </c>
      <c r="C24" s="52">
        <v>100</v>
      </c>
      <c r="D24" s="46">
        <v>2288</v>
      </c>
      <c r="E24" s="52">
        <v>42.7</v>
      </c>
      <c r="F24" s="45">
        <v>131</v>
      </c>
      <c r="G24" s="30">
        <v>2.4</v>
      </c>
      <c r="H24" s="27">
        <v>2901</v>
      </c>
      <c r="I24" s="30">
        <v>54.1</v>
      </c>
      <c r="J24" s="45">
        <v>38</v>
      </c>
      <c r="K24" s="30">
        <v>0.7</v>
      </c>
      <c r="L24" s="53" t="s">
        <v>38</v>
      </c>
      <c r="M24" s="53" t="s">
        <v>38</v>
      </c>
      <c r="N24" s="36">
        <v>5406</v>
      </c>
      <c r="O24" s="52">
        <v>100</v>
      </c>
      <c r="P24" s="59">
        <v>2062</v>
      </c>
      <c r="Q24" s="52">
        <v>38.1</v>
      </c>
      <c r="R24" s="36">
        <v>151</v>
      </c>
      <c r="S24" s="38">
        <v>2.8</v>
      </c>
      <c r="T24" s="60">
        <v>3147</v>
      </c>
      <c r="U24" s="38">
        <v>58.2</v>
      </c>
      <c r="V24" s="36">
        <v>46</v>
      </c>
      <c r="W24" s="28">
        <v>0.8</v>
      </c>
      <c r="X24" s="53" t="s">
        <v>38</v>
      </c>
      <c r="Y24" s="53" t="s">
        <v>38</v>
      </c>
      <c r="Z24" s="36">
        <v>5839.89</v>
      </c>
      <c r="AA24" s="52">
        <v>100</v>
      </c>
      <c r="AB24" s="36">
        <v>2556.748</v>
      </c>
      <c r="AC24" s="38">
        <v>43.780756144379431</v>
      </c>
      <c r="AD24" s="36">
        <v>153.46600000000001</v>
      </c>
      <c r="AE24" s="38">
        <v>2.6278919637184948</v>
      </c>
      <c r="AF24" s="36">
        <v>3078.8820000000001</v>
      </c>
      <c r="AG24" s="38">
        <v>52.721575235149977</v>
      </c>
      <c r="AH24" s="36">
        <v>50.377000000000002</v>
      </c>
      <c r="AI24" s="38">
        <v>0.86263611129661688</v>
      </c>
      <c r="AJ24" s="100" t="s">
        <v>38</v>
      </c>
      <c r="AK24" s="100" t="s">
        <v>38</v>
      </c>
      <c r="AM24" s="21"/>
    </row>
    <row r="25" spans="1:39" s="3" customFormat="1" ht="31.5" x14ac:dyDescent="0.25">
      <c r="A25" s="26" t="s">
        <v>35</v>
      </c>
      <c r="B25" s="27">
        <v>883</v>
      </c>
      <c r="C25" s="52">
        <v>100</v>
      </c>
      <c r="D25" s="46">
        <v>346</v>
      </c>
      <c r="E25" s="52">
        <v>39.1</v>
      </c>
      <c r="F25" s="45">
        <v>67</v>
      </c>
      <c r="G25" s="30">
        <v>7.6</v>
      </c>
      <c r="H25" s="27">
        <v>454</v>
      </c>
      <c r="I25" s="30">
        <v>51.4</v>
      </c>
      <c r="J25" s="45">
        <v>17</v>
      </c>
      <c r="K25" s="30">
        <v>1.9</v>
      </c>
      <c r="L25" s="53" t="s">
        <v>38</v>
      </c>
      <c r="M25" s="53" t="s">
        <v>38</v>
      </c>
      <c r="N25" s="36">
        <v>987</v>
      </c>
      <c r="O25" s="52">
        <v>100</v>
      </c>
      <c r="P25" s="59">
        <v>338</v>
      </c>
      <c r="Q25" s="52">
        <v>34.299999999999997</v>
      </c>
      <c r="R25" s="36">
        <v>104</v>
      </c>
      <c r="S25" s="38">
        <v>10.5</v>
      </c>
      <c r="T25" s="60">
        <v>528</v>
      </c>
      <c r="U25" s="38">
        <v>53.5</v>
      </c>
      <c r="V25" s="36">
        <v>16</v>
      </c>
      <c r="W25" s="28">
        <v>1.7</v>
      </c>
      <c r="X25" s="53" t="s">
        <v>37</v>
      </c>
      <c r="Y25" s="53" t="s">
        <v>37</v>
      </c>
      <c r="Z25" s="36">
        <v>979.14800000000002</v>
      </c>
      <c r="AA25" s="52">
        <v>100</v>
      </c>
      <c r="AB25" s="36">
        <v>366.17700000000002</v>
      </c>
      <c r="AC25" s="38">
        <v>37.397512939821155</v>
      </c>
      <c r="AD25" s="100" t="s">
        <v>38</v>
      </c>
      <c r="AE25" s="100" t="s">
        <v>38</v>
      </c>
      <c r="AF25" s="36">
        <v>432.101</v>
      </c>
      <c r="AG25" s="38">
        <v>44.130305122412544</v>
      </c>
      <c r="AH25" s="36">
        <v>14.99</v>
      </c>
      <c r="AI25" s="38">
        <v>1.5309228022729964</v>
      </c>
      <c r="AJ25" s="61" t="s">
        <v>37</v>
      </c>
      <c r="AK25" s="61" t="s">
        <v>37</v>
      </c>
      <c r="AM25" s="21"/>
    </row>
    <row r="26" spans="1:39" s="3" customFormat="1" x14ac:dyDescent="0.25">
      <c r="A26" s="26" t="s">
        <v>36</v>
      </c>
      <c r="B26" s="27">
        <v>600</v>
      </c>
      <c r="C26" s="52">
        <v>100</v>
      </c>
      <c r="D26" s="46">
        <v>141</v>
      </c>
      <c r="E26" s="52">
        <v>23.4</v>
      </c>
      <c r="F26" s="45">
        <v>59</v>
      </c>
      <c r="G26" s="30">
        <v>9.8000000000000007</v>
      </c>
      <c r="H26" s="27">
        <v>321</v>
      </c>
      <c r="I26" s="30">
        <v>53.5</v>
      </c>
      <c r="J26" s="45">
        <v>79</v>
      </c>
      <c r="K26" s="30">
        <v>13.2</v>
      </c>
      <c r="L26" s="42" t="s">
        <v>38</v>
      </c>
      <c r="M26" s="42" t="s">
        <v>38</v>
      </c>
      <c r="N26" s="36">
        <v>612</v>
      </c>
      <c r="O26" s="52">
        <v>100</v>
      </c>
      <c r="P26" s="59">
        <v>142</v>
      </c>
      <c r="Q26" s="52">
        <v>23.2</v>
      </c>
      <c r="R26" s="36">
        <v>59</v>
      </c>
      <c r="S26" s="38">
        <v>9.6</v>
      </c>
      <c r="T26" s="60">
        <v>329</v>
      </c>
      <c r="U26" s="38">
        <v>53.8</v>
      </c>
      <c r="V26" s="36">
        <v>82</v>
      </c>
      <c r="W26" s="28">
        <v>13.4</v>
      </c>
      <c r="X26" s="53" t="s">
        <v>38</v>
      </c>
      <c r="Y26" s="53" t="s">
        <v>38</v>
      </c>
      <c r="Z26" s="36">
        <v>610.38900000000001</v>
      </c>
      <c r="AA26" s="52">
        <v>100</v>
      </c>
      <c r="AB26" s="36">
        <v>146.24100000000001</v>
      </c>
      <c r="AC26" s="38">
        <v>23.958655873549493</v>
      </c>
      <c r="AD26" s="36">
        <v>48.847000000000001</v>
      </c>
      <c r="AE26" s="38">
        <v>8.0026016196228973</v>
      </c>
      <c r="AF26" s="36">
        <v>347.78300000000002</v>
      </c>
      <c r="AG26" s="38">
        <v>56.977271870888892</v>
      </c>
      <c r="AH26" s="36">
        <v>66.971999999999994</v>
      </c>
      <c r="AI26" s="38">
        <v>10.97201948265778</v>
      </c>
      <c r="AJ26" s="100" t="s">
        <v>38</v>
      </c>
      <c r="AK26" s="100" t="s">
        <v>38</v>
      </c>
      <c r="AM26" s="21"/>
    </row>
    <row r="27" spans="1:39" s="3" customFormat="1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39" s="3" customFormat="1" x14ac:dyDescent="0.25">
      <c r="A28" s="126" t="s">
        <v>17</v>
      </c>
      <c r="B28" s="126"/>
      <c r="C28" s="126"/>
      <c r="D28" s="126"/>
      <c r="E28" s="126"/>
      <c r="F28" s="126"/>
      <c r="G28" s="126"/>
      <c r="H28" s="21"/>
      <c r="I28" s="19"/>
      <c r="J28" s="19"/>
      <c r="K28" s="19"/>
      <c r="L28" s="21"/>
      <c r="M28" s="19"/>
      <c r="N28" s="20"/>
      <c r="O28" s="22"/>
      <c r="P28" s="13"/>
      <c r="Q28" s="20"/>
      <c r="R28" s="13"/>
      <c r="S28" s="20"/>
      <c r="T28" s="22"/>
      <c r="U28" s="20"/>
      <c r="V28" s="13"/>
      <c r="W28" s="20"/>
      <c r="X28" s="18"/>
      <c r="Y28" s="18"/>
    </row>
    <row r="30" spans="1:39" x14ac:dyDescent="0.25">
      <c r="A30" s="2" t="s">
        <v>48</v>
      </c>
      <c r="C30" s="15"/>
      <c r="D30" s="15"/>
      <c r="E30" s="15"/>
      <c r="F30" s="15"/>
      <c r="G30" s="15"/>
      <c r="I30" s="15"/>
      <c r="J30" s="15"/>
      <c r="K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</sheetData>
  <mergeCells count="28">
    <mergeCell ref="A28:G28"/>
    <mergeCell ref="A1:B1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A3:A5"/>
    <mergeCell ref="N4:O5"/>
    <mergeCell ref="P4:Y4"/>
    <mergeCell ref="P5:Q5"/>
    <mergeCell ref="R5:S5"/>
    <mergeCell ref="T5:U5"/>
    <mergeCell ref="V5:W5"/>
    <mergeCell ref="X5:Y5"/>
    <mergeCell ref="Z3:AK3"/>
    <mergeCell ref="Z4:AA5"/>
    <mergeCell ref="AB4:AK4"/>
    <mergeCell ref="AB5:AC5"/>
    <mergeCell ref="AD5:AE5"/>
    <mergeCell ref="AF5:AG5"/>
    <mergeCell ref="AH5:AI5"/>
    <mergeCell ref="AJ5:AK5"/>
  </mergeCells>
  <hyperlinks>
    <hyperlink ref="A1" location="Содержание!B5" display="      К содержанию" xr:uid="{00000000-0004-0000-0100-000000000000}"/>
    <hyperlink ref="A1:B1" location="Содержание!A1" display="  К содержанию" xr:uid="{00000000-0004-0000-0100-000001000000}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AF964-450B-4ADE-AE1D-4499DC49D4B9}">
  <dimension ref="A1:AK29"/>
  <sheetViews>
    <sheetView zoomScale="50" zoomScaleNormal="50" workbookViewId="0">
      <selection activeCell="D41" sqref="D41"/>
    </sheetView>
  </sheetViews>
  <sheetFormatPr defaultColWidth="9.140625" defaultRowHeight="15.75" x14ac:dyDescent="0.25"/>
  <cols>
    <col min="1" max="1" width="38.85546875" style="2" customWidth="1"/>
    <col min="2" max="2" width="12.7109375" style="101" customWidth="1"/>
    <col min="3" max="3" width="9" style="102" customWidth="1"/>
    <col min="4" max="4" width="12.7109375" style="101" customWidth="1"/>
    <col min="5" max="5" width="9.5703125" style="103" customWidth="1"/>
    <col min="6" max="6" width="12.7109375" style="101" customWidth="1"/>
    <col min="7" max="7" width="9.5703125" style="102" customWidth="1"/>
    <col min="8" max="8" width="11.42578125" style="104" customWidth="1"/>
    <col min="9" max="9" width="8.85546875" style="102" customWidth="1"/>
    <col min="10" max="10" width="11.42578125" style="101" customWidth="1"/>
    <col min="11" max="11" width="8.28515625" style="102" customWidth="1"/>
    <col min="12" max="12" width="11.42578125" style="101" customWidth="1"/>
    <col min="13" max="13" width="10.140625" style="102" customWidth="1"/>
    <col min="14" max="14" width="15.85546875" style="101" customWidth="1"/>
    <col min="15" max="15" width="11.28515625" style="102" customWidth="1"/>
    <col min="16" max="16" width="12.42578125" style="101" customWidth="1"/>
    <col min="17" max="17" width="11.28515625" style="102" customWidth="1"/>
    <col min="18" max="18" width="12.42578125" style="101" customWidth="1"/>
    <col min="19" max="19" width="11.28515625" style="102" customWidth="1"/>
    <col min="20" max="20" width="11.28515625" style="101" customWidth="1"/>
    <col min="21" max="21" width="11.28515625" style="102" customWidth="1"/>
    <col min="22" max="22" width="11.28515625" style="101" customWidth="1"/>
    <col min="23" max="23" width="11.28515625" style="102" customWidth="1"/>
    <col min="24" max="24" width="11.28515625" style="101" customWidth="1"/>
    <col min="25" max="25" width="11.28515625" style="102" customWidth="1"/>
    <col min="26" max="26" width="15.85546875" style="101" customWidth="1"/>
    <col min="27" max="27" width="11.28515625" style="102" customWidth="1"/>
    <col min="28" max="28" width="12.42578125" style="101" customWidth="1"/>
    <col min="29" max="29" width="11.28515625" style="112" customWidth="1"/>
    <col min="30" max="30" width="12.42578125" style="101" customWidth="1"/>
    <col min="31" max="31" width="11.28515625" style="102" customWidth="1"/>
    <col min="32" max="32" width="11.28515625" style="101" customWidth="1"/>
    <col min="33" max="33" width="11.28515625" style="102" customWidth="1"/>
    <col min="34" max="34" width="11.28515625" style="101" customWidth="1"/>
    <col min="35" max="35" width="11.28515625" style="102" customWidth="1"/>
    <col min="36" max="36" width="14" style="101" customWidth="1"/>
    <col min="37" max="37" width="11.28515625" style="102" customWidth="1"/>
    <col min="38" max="16384" width="9.140625" style="2"/>
  </cols>
  <sheetData>
    <row r="1" spans="1:37" x14ac:dyDescent="0.25">
      <c r="A1" s="14" t="s">
        <v>4</v>
      </c>
      <c r="B1" s="15"/>
      <c r="C1" s="2"/>
      <c r="D1" s="15"/>
      <c r="E1" s="13"/>
      <c r="F1" s="15"/>
      <c r="G1" s="2"/>
      <c r="H1" s="22"/>
      <c r="I1" s="2"/>
      <c r="J1" s="15"/>
      <c r="K1" s="2"/>
      <c r="L1" s="15"/>
      <c r="M1" s="2"/>
      <c r="N1" s="15"/>
      <c r="O1" s="2"/>
      <c r="P1" s="15"/>
      <c r="Q1" s="2"/>
      <c r="R1" s="15"/>
      <c r="S1" s="2"/>
      <c r="T1" s="15"/>
      <c r="U1" s="2"/>
      <c r="V1" s="15"/>
      <c r="W1" s="2"/>
      <c r="X1" s="15"/>
      <c r="Y1" s="2"/>
      <c r="Z1" s="15"/>
      <c r="AA1" s="2"/>
      <c r="AB1" s="15"/>
      <c r="AC1" s="2"/>
      <c r="AD1" s="15"/>
      <c r="AE1" s="2"/>
      <c r="AF1" s="15"/>
      <c r="AG1" s="2"/>
      <c r="AH1" s="15"/>
      <c r="AI1" s="2"/>
      <c r="AJ1" s="15"/>
      <c r="AK1" s="2"/>
    </row>
    <row r="2" spans="1:37" s="23" customFormat="1" x14ac:dyDescent="0.25">
      <c r="A2" s="130" t="s">
        <v>44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35"/>
      <c r="P2" s="35"/>
      <c r="R2" s="35"/>
      <c r="T2" s="35"/>
      <c r="V2" s="35"/>
      <c r="X2" s="35"/>
      <c r="Z2" s="35"/>
      <c r="AB2" s="35"/>
      <c r="AD2" s="35"/>
      <c r="AF2" s="35"/>
      <c r="AH2" s="35"/>
      <c r="AJ2" s="35"/>
    </row>
    <row r="3" spans="1:37" s="23" customFormat="1" x14ac:dyDescent="0.25">
      <c r="A3" s="34"/>
      <c r="B3" s="122">
        <v>2020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23"/>
      <c r="N3" s="88">
        <v>2021</v>
      </c>
      <c r="O3" s="89"/>
      <c r="P3" s="89"/>
      <c r="Q3" s="89"/>
      <c r="R3" s="89"/>
      <c r="S3" s="89"/>
      <c r="T3" s="89"/>
      <c r="U3" s="89"/>
      <c r="V3" s="89"/>
      <c r="W3" s="89"/>
      <c r="X3" s="89"/>
      <c r="Y3" s="90"/>
      <c r="Z3" s="88">
        <v>2022</v>
      </c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90"/>
    </row>
    <row r="4" spans="1:37" ht="47.25" x14ac:dyDescent="0.25">
      <c r="A4" s="9"/>
      <c r="B4" s="115" t="s">
        <v>7</v>
      </c>
      <c r="C4" s="116"/>
      <c r="D4" s="119" t="s">
        <v>8</v>
      </c>
      <c r="E4" s="120"/>
      <c r="F4" s="120"/>
      <c r="G4" s="120"/>
      <c r="H4" s="120"/>
      <c r="I4" s="120"/>
      <c r="J4" s="120"/>
      <c r="K4" s="120"/>
      <c r="L4" s="120"/>
      <c r="M4" s="121"/>
      <c r="N4" s="78" t="s">
        <v>7</v>
      </c>
      <c r="O4" s="79"/>
      <c r="P4" s="82" t="s">
        <v>8</v>
      </c>
      <c r="Q4" s="83"/>
      <c r="R4" s="83"/>
      <c r="S4" s="83"/>
      <c r="T4" s="83"/>
      <c r="U4" s="83"/>
      <c r="V4" s="83"/>
      <c r="W4" s="83"/>
      <c r="X4" s="83"/>
      <c r="Y4" s="84"/>
      <c r="Z4" s="78" t="s">
        <v>7</v>
      </c>
      <c r="AA4" s="79"/>
      <c r="AB4" s="82" t="s">
        <v>8</v>
      </c>
      <c r="AC4" s="91"/>
      <c r="AD4" s="83"/>
      <c r="AE4" s="91"/>
      <c r="AF4" s="83"/>
      <c r="AG4" s="91"/>
      <c r="AH4" s="83"/>
      <c r="AI4" s="91"/>
      <c r="AJ4" s="83"/>
      <c r="AK4" s="92"/>
    </row>
    <row r="5" spans="1:37" ht="63" x14ac:dyDescent="0.25">
      <c r="A5" s="11"/>
      <c r="B5" s="117"/>
      <c r="C5" s="118"/>
      <c r="D5" s="122" t="s">
        <v>9</v>
      </c>
      <c r="E5" s="123"/>
      <c r="F5" s="122" t="s">
        <v>10</v>
      </c>
      <c r="G5" s="123"/>
      <c r="H5" s="122" t="s">
        <v>11</v>
      </c>
      <c r="I5" s="123"/>
      <c r="J5" s="122" t="s">
        <v>12</v>
      </c>
      <c r="K5" s="123"/>
      <c r="L5" s="122" t="s">
        <v>13</v>
      </c>
      <c r="M5" s="123"/>
      <c r="N5" s="80"/>
      <c r="O5" s="81"/>
      <c r="P5" s="85" t="s">
        <v>9</v>
      </c>
      <c r="Q5" s="86"/>
      <c r="R5" s="85" t="s">
        <v>10</v>
      </c>
      <c r="S5" s="86"/>
      <c r="T5" s="85" t="s">
        <v>11</v>
      </c>
      <c r="U5" s="86"/>
      <c r="V5" s="85" t="s">
        <v>12</v>
      </c>
      <c r="W5" s="86"/>
      <c r="X5" s="85" t="s">
        <v>13</v>
      </c>
      <c r="Y5" s="86"/>
      <c r="Z5" s="80"/>
      <c r="AA5" s="81"/>
      <c r="AB5" s="85" t="s">
        <v>9</v>
      </c>
      <c r="AC5" s="93"/>
      <c r="AD5" s="85" t="s">
        <v>10</v>
      </c>
      <c r="AE5" s="93"/>
      <c r="AF5" s="85" t="s">
        <v>11</v>
      </c>
      <c r="AG5" s="93"/>
      <c r="AH5" s="85" t="s">
        <v>12</v>
      </c>
      <c r="AI5" s="93"/>
      <c r="AJ5" s="85" t="s">
        <v>13</v>
      </c>
      <c r="AK5" s="93"/>
    </row>
    <row r="6" spans="1:37" ht="31.5" x14ac:dyDescent="0.25">
      <c r="A6" s="12"/>
      <c r="B6" s="47" t="s">
        <v>14</v>
      </c>
      <c r="C6" s="48" t="s">
        <v>15</v>
      </c>
      <c r="D6" s="47" t="s">
        <v>14</v>
      </c>
      <c r="E6" s="62" t="s">
        <v>15</v>
      </c>
      <c r="F6" s="47" t="s">
        <v>14</v>
      </c>
      <c r="G6" s="48" t="s">
        <v>15</v>
      </c>
      <c r="H6" s="51" t="s">
        <v>14</v>
      </c>
      <c r="I6" s="48" t="s">
        <v>15</v>
      </c>
      <c r="J6" s="47" t="s">
        <v>14</v>
      </c>
      <c r="K6" s="48" t="s">
        <v>15</v>
      </c>
      <c r="L6" s="47" t="s">
        <v>14</v>
      </c>
      <c r="M6" s="48" t="s">
        <v>15</v>
      </c>
      <c r="N6" s="47" t="s">
        <v>14</v>
      </c>
      <c r="O6" s="48" t="s">
        <v>15</v>
      </c>
      <c r="P6" s="47" t="s">
        <v>14</v>
      </c>
      <c r="Q6" s="48" t="s">
        <v>15</v>
      </c>
      <c r="R6" s="47" t="s">
        <v>14</v>
      </c>
      <c r="S6" s="48" t="s">
        <v>15</v>
      </c>
      <c r="T6" s="47" t="s">
        <v>14</v>
      </c>
      <c r="U6" s="48" t="s">
        <v>15</v>
      </c>
      <c r="V6" s="47" t="s">
        <v>14</v>
      </c>
      <c r="W6" s="48" t="s">
        <v>15</v>
      </c>
      <c r="X6" s="47" t="s">
        <v>14</v>
      </c>
      <c r="Y6" s="48" t="s">
        <v>15</v>
      </c>
      <c r="Z6" s="94" t="s">
        <v>14</v>
      </c>
      <c r="AA6" s="87" t="s">
        <v>15</v>
      </c>
      <c r="AB6" s="94" t="s">
        <v>14</v>
      </c>
      <c r="AC6" s="95" t="s">
        <v>15</v>
      </c>
      <c r="AD6" s="94" t="s">
        <v>14</v>
      </c>
      <c r="AE6" s="95" t="s">
        <v>15</v>
      </c>
      <c r="AF6" s="47" t="s">
        <v>14</v>
      </c>
      <c r="AG6" s="96" t="s">
        <v>15</v>
      </c>
      <c r="AH6" s="47" t="s">
        <v>14</v>
      </c>
      <c r="AI6" s="96" t="s">
        <v>15</v>
      </c>
      <c r="AJ6" s="47" t="s">
        <v>14</v>
      </c>
      <c r="AK6" s="96" t="s">
        <v>15</v>
      </c>
    </row>
    <row r="7" spans="1:37" s="1" customFormat="1" x14ac:dyDescent="0.25">
      <c r="A7" s="49" t="s">
        <v>1</v>
      </c>
      <c r="B7" s="66">
        <v>552128</v>
      </c>
      <c r="C7" s="66">
        <v>100</v>
      </c>
      <c r="D7" s="63">
        <v>224278</v>
      </c>
      <c r="E7" s="67">
        <v>40.6</v>
      </c>
      <c r="F7" s="66">
        <v>140296</v>
      </c>
      <c r="G7" s="67">
        <v>25.4</v>
      </c>
      <c r="H7" s="68">
        <v>145912</v>
      </c>
      <c r="I7" s="67">
        <f>H:H/B:B*100</f>
        <v>26.427205285730842</v>
      </c>
      <c r="J7" s="69">
        <v>34296</v>
      </c>
      <c r="K7" s="67">
        <v>6.2</v>
      </c>
      <c r="L7" s="70">
        <v>7346</v>
      </c>
      <c r="M7" s="71">
        <v>1.3304885823577142</v>
      </c>
      <c r="N7" s="69">
        <v>597570</v>
      </c>
      <c r="O7" s="66">
        <v>100</v>
      </c>
      <c r="P7" s="69">
        <v>232586</v>
      </c>
      <c r="Q7" s="67">
        <v>38.9</v>
      </c>
      <c r="R7" s="63">
        <v>147486</v>
      </c>
      <c r="S7" s="67">
        <v>24.7</v>
      </c>
      <c r="T7" s="66">
        <v>178383</v>
      </c>
      <c r="U7" s="67">
        <v>29.9</v>
      </c>
      <c r="V7" s="66">
        <v>33744</v>
      </c>
      <c r="W7" s="67">
        <v>5.6</v>
      </c>
      <c r="X7" s="70">
        <f>N7-P7-R7-T7-V7</f>
        <v>5371</v>
      </c>
      <c r="Y7" s="67">
        <v>0.9</v>
      </c>
      <c r="Z7" s="97">
        <v>621764</v>
      </c>
      <c r="AA7" s="66">
        <v>100</v>
      </c>
      <c r="AB7" s="97">
        <v>240567</v>
      </c>
      <c r="AC7" s="67">
        <f>AB7/Z7*100</f>
        <v>38.691046763723861</v>
      </c>
      <c r="AD7" s="97">
        <v>154135</v>
      </c>
      <c r="AE7" s="67">
        <f>AD7/Z7*100</f>
        <v>24.789952457845743</v>
      </c>
      <c r="AF7" s="70">
        <v>178824</v>
      </c>
      <c r="AG7" s="67">
        <f>AF7/Z7*100</f>
        <v>28.760751667835383</v>
      </c>
      <c r="AH7" s="70">
        <v>41605</v>
      </c>
      <c r="AI7" s="67">
        <f>AH7/Z7*100</f>
        <v>6.6914456288881317</v>
      </c>
      <c r="AJ7" s="70">
        <f>Z7-AB7-AD7-AF7-AH7</f>
        <v>6633</v>
      </c>
      <c r="AK7" s="67">
        <f>AJ7/Z7*100</f>
        <v>1.0668034817068854</v>
      </c>
    </row>
    <row r="8" spans="1:37" ht="31.5" x14ac:dyDescent="0.25">
      <c r="A8" s="50" t="s">
        <v>18</v>
      </c>
      <c r="B8" s="72">
        <v>9534</v>
      </c>
      <c r="C8" s="73">
        <v>100</v>
      </c>
      <c r="D8" s="72">
        <v>1958</v>
      </c>
      <c r="E8" s="74">
        <v>20.5</v>
      </c>
      <c r="F8" s="72">
        <v>5835</v>
      </c>
      <c r="G8" s="74">
        <v>61.2</v>
      </c>
      <c r="H8" s="75">
        <v>1488</v>
      </c>
      <c r="I8" s="74">
        <f>H:H/B:B*100</f>
        <v>15.607300188797987</v>
      </c>
      <c r="J8" s="72">
        <v>252</v>
      </c>
      <c r="K8" s="74">
        <v>2.6</v>
      </c>
      <c r="L8" s="76">
        <v>1</v>
      </c>
      <c r="M8" s="77">
        <v>1.0488777008600797E-2</v>
      </c>
      <c r="N8" s="72">
        <v>9653</v>
      </c>
      <c r="O8" s="73">
        <v>100</v>
      </c>
      <c r="P8" s="72">
        <v>1962</v>
      </c>
      <c r="Q8" s="74">
        <v>20.3</v>
      </c>
      <c r="R8" s="73">
        <v>5825</v>
      </c>
      <c r="S8" s="74">
        <v>60.3</v>
      </c>
      <c r="T8" s="73">
        <v>1543</v>
      </c>
      <c r="U8" s="74">
        <v>16</v>
      </c>
      <c r="V8" s="73">
        <v>321</v>
      </c>
      <c r="W8" s="74">
        <v>3.3</v>
      </c>
      <c r="X8" s="72">
        <f>N8-P8-R8-T8-V8</f>
        <v>2</v>
      </c>
      <c r="Y8" s="74">
        <v>0</v>
      </c>
      <c r="Z8" s="98">
        <v>9647</v>
      </c>
      <c r="AA8" s="73">
        <v>100</v>
      </c>
      <c r="AB8" s="98">
        <v>1969</v>
      </c>
      <c r="AC8" s="67">
        <f>AB8/Z8*100</f>
        <v>20.410490307867732</v>
      </c>
      <c r="AD8" s="98">
        <v>5820</v>
      </c>
      <c r="AE8" s="67">
        <f>AD8/Z8*100</f>
        <v>60.329636156318024</v>
      </c>
      <c r="AF8" s="76">
        <v>1539</v>
      </c>
      <c r="AG8" s="67">
        <f>AF8/Z8*100</f>
        <v>15.953146055768633</v>
      </c>
      <c r="AH8" s="76">
        <v>320</v>
      </c>
      <c r="AI8" s="67">
        <f>AH8/Z8*100</f>
        <v>3.3170933969109568</v>
      </c>
      <c r="AJ8" s="72" t="s">
        <v>37</v>
      </c>
      <c r="AK8" s="72" t="s">
        <v>37</v>
      </c>
    </row>
    <row r="9" spans="1:37" x14ac:dyDescent="0.25">
      <c r="A9" s="50" t="s">
        <v>19</v>
      </c>
      <c r="B9" s="72" t="s">
        <v>38</v>
      </c>
      <c r="C9" s="73">
        <v>100</v>
      </c>
      <c r="D9" s="72" t="s">
        <v>38</v>
      </c>
      <c r="E9" s="74" t="s">
        <v>38</v>
      </c>
      <c r="F9" s="72" t="s">
        <v>38</v>
      </c>
      <c r="G9" s="74" t="s">
        <v>38</v>
      </c>
      <c r="H9" s="75" t="s">
        <v>38</v>
      </c>
      <c r="I9" s="74" t="s">
        <v>38</v>
      </c>
      <c r="J9" s="72" t="s">
        <v>38</v>
      </c>
      <c r="K9" s="74" t="s">
        <v>38</v>
      </c>
      <c r="L9" s="76" t="s">
        <v>38</v>
      </c>
      <c r="M9" s="77" t="s">
        <v>38</v>
      </c>
      <c r="N9" s="72" t="s">
        <v>38</v>
      </c>
      <c r="O9" s="73">
        <v>100</v>
      </c>
      <c r="P9" s="72" t="s">
        <v>38</v>
      </c>
      <c r="Q9" s="72" t="s">
        <v>38</v>
      </c>
      <c r="R9" s="72" t="s">
        <v>38</v>
      </c>
      <c r="S9" s="74" t="s">
        <v>38</v>
      </c>
      <c r="T9" s="72" t="s">
        <v>38</v>
      </c>
      <c r="U9" s="72" t="s">
        <v>38</v>
      </c>
      <c r="V9" s="72" t="s">
        <v>38</v>
      </c>
      <c r="W9" s="72" t="s">
        <v>38</v>
      </c>
      <c r="X9" s="72" t="s">
        <v>38</v>
      </c>
      <c r="Y9" s="72" t="s">
        <v>38</v>
      </c>
      <c r="Z9" s="98" t="s">
        <v>39</v>
      </c>
      <c r="AA9" s="73">
        <v>100</v>
      </c>
      <c r="AB9" s="72" t="s">
        <v>38</v>
      </c>
      <c r="AC9" s="72" t="s">
        <v>38</v>
      </c>
      <c r="AD9" s="72" t="s">
        <v>38</v>
      </c>
      <c r="AE9" s="74" t="s">
        <v>38</v>
      </c>
      <c r="AF9" s="72" t="s">
        <v>38</v>
      </c>
      <c r="AG9" s="72" t="s">
        <v>38</v>
      </c>
      <c r="AH9" s="72" t="s">
        <v>38</v>
      </c>
      <c r="AI9" s="72" t="s">
        <v>38</v>
      </c>
      <c r="AJ9" s="72" t="s">
        <v>38</v>
      </c>
      <c r="AK9" s="72" t="s">
        <v>38</v>
      </c>
    </row>
    <row r="10" spans="1:37" x14ac:dyDescent="0.25">
      <c r="A10" s="50" t="s">
        <v>20</v>
      </c>
      <c r="B10" s="72" t="s">
        <v>38</v>
      </c>
      <c r="C10" s="73">
        <v>100</v>
      </c>
      <c r="D10" s="72" t="s">
        <v>37</v>
      </c>
      <c r="E10" s="74" t="s">
        <v>37</v>
      </c>
      <c r="F10" s="72" t="s">
        <v>37</v>
      </c>
      <c r="G10" s="74" t="s">
        <v>37</v>
      </c>
      <c r="H10" s="75" t="s">
        <v>38</v>
      </c>
      <c r="I10" s="74" t="s">
        <v>38</v>
      </c>
      <c r="J10" s="72" t="s">
        <v>38</v>
      </c>
      <c r="K10" s="74" t="s">
        <v>38</v>
      </c>
      <c r="L10" s="76" t="s">
        <v>38</v>
      </c>
      <c r="M10" s="77" t="s">
        <v>38</v>
      </c>
      <c r="N10" s="72" t="s">
        <v>38</v>
      </c>
      <c r="O10" s="73">
        <v>100</v>
      </c>
      <c r="P10" s="72" t="s">
        <v>37</v>
      </c>
      <c r="Q10" s="72" t="s">
        <v>37</v>
      </c>
      <c r="R10" s="72" t="s">
        <v>37</v>
      </c>
      <c r="S10" s="74" t="s">
        <v>37</v>
      </c>
      <c r="T10" s="72" t="s">
        <v>38</v>
      </c>
      <c r="U10" s="72" t="s">
        <v>38</v>
      </c>
      <c r="V10" s="72" t="s">
        <v>38</v>
      </c>
      <c r="W10" s="72" t="s">
        <v>38</v>
      </c>
      <c r="X10" s="72" t="s">
        <v>38</v>
      </c>
      <c r="Y10" s="72" t="s">
        <v>38</v>
      </c>
      <c r="Z10" s="98" t="s">
        <v>39</v>
      </c>
      <c r="AA10" s="73">
        <v>100</v>
      </c>
      <c r="AB10" s="72" t="s">
        <v>37</v>
      </c>
      <c r="AC10" s="72" t="s">
        <v>37</v>
      </c>
      <c r="AD10" s="72" t="s">
        <v>37</v>
      </c>
      <c r="AE10" s="74" t="s">
        <v>37</v>
      </c>
      <c r="AF10" s="72" t="s">
        <v>38</v>
      </c>
      <c r="AG10" s="72" t="s">
        <v>38</v>
      </c>
      <c r="AH10" s="72" t="s">
        <v>38</v>
      </c>
      <c r="AI10" s="72" t="s">
        <v>38</v>
      </c>
      <c r="AJ10" s="72" t="s">
        <v>38</v>
      </c>
      <c r="AK10" s="72" t="s">
        <v>38</v>
      </c>
    </row>
    <row r="11" spans="1:37" ht="47.25" x14ac:dyDescent="0.25">
      <c r="A11" s="50" t="s">
        <v>21</v>
      </c>
      <c r="B11" s="72" t="s">
        <v>37</v>
      </c>
      <c r="C11" s="73">
        <v>100</v>
      </c>
      <c r="D11" s="72" t="s">
        <v>37</v>
      </c>
      <c r="E11" s="74" t="s">
        <v>37</v>
      </c>
      <c r="F11" s="72" t="s">
        <v>37</v>
      </c>
      <c r="G11" s="74" t="s">
        <v>37</v>
      </c>
      <c r="H11" s="75" t="s">
        <v>37</v>
      </c>
      <c r="I11" s="74" t="s">
        <v>37</v>
      </c>
      <c r="J11" s="72" t="s">
        <v>37</v>
      </c>
      <c r="K11" s="74" t="s">
        <v>37</v>
      </c>
      <c r="L11" s="76" t="s">
        <v>37</v>
      </c>
      <c r="M11" s="77" t="s">
        <v>37</v>
      </c>
      <c r="N11" s="64" t="s">
        <v>37</v>
      </c>
      <c r="O11" s="73">
        <v>100</v>
      </c>
      <c r="P11" s="72" t="s">
        <v>37</v>
      </c>
      <c r="Q11" s="72" t="s">
        <v>37</v>
      </c>
      <c r="R11" s="72" t="s">
        <v>37</v>
      </c>
      <c r="S11" s="74" t="s">
        <v>37</v>
      </c>
      <c r="T11" s="72" t="s">
        <v>37</v>
      </c>
      <c r="U11" s="72" t="s">
        <v>37</v>
      </c>
      <c r="V11" s="72" t="s">
        <v>37</v>
      </c>
      <c r="W11" s="72" t="s">
        <v>37</v>
      </c>
      <c r="X11" s="72" t="s">
        <v>37</v>
      </c>
      <c r="Y11" s="72" t="s">
        <v>37</v>
      </c>
      <c r="Z11" s="72" t="s">
        <v>37</v>
      </c>
      <c r="AA11" s="73">
        <v>100</v>
      </c>
      <c r="AB11" s="72" t="s">
        <v>37</v>
      </c>
      <c r="AC11" s="72" t="s">
        <v>37</v>
      </c>
      <c r="AD11" s="72" t="s">
        <v>37</v>
      </c>
      <c r="AE11" s="74" t="s">
        <v>37</v>
      </c>
      <c r="AF11" s="72" t="s">
        <v>37</v>
      </c>
      <c r="AG11" s="72" t="s">
        <v>37</v>
      </c>
      <c r="AH11" s="72" t="s">
        <v>37</v>
      </c>
      <c r="AI11" s="72" t="s">
        <v>37</v>
      </c>
      <c r="AJ11" s="72" t="s">
        <v>37</v>
      </c>
      <c r="AK11" s="72" t="s">
        <v>37</v>
      </c>
    </row>
    <row r="12" spans="1:37" ht="63" x14ac:dyDescent="0.25">
      <c r="A12" s="50" t="s">
        <v>22</v>
      </c>
      <c r="B12" s="72">
        <v>19</v>
      </c>
      <c r="C12" s="73">
        <v>100</v>
      </c>
      <c r="D12" s="72">
        <v>9</v>
      </c>
      <c r="E12" s="65">
        <v>46</v>
      </c>
      <c r="F12" s="72">
        <v>2</v>
      </c>
      <c r="G12" s="65">
        <v>8.5</v>
      </c>
      <c r="H12" s="75">
        <v>2</v>
      </c>
      <c r="I12" s="74">
        <f>H:H/B:B*100</f>
        <v>10.526315789473683</v>
      </c>
      <c r="J12" s="72">
        <v>5</v>
      </c>
      <c r="K12" s="74">
        <v>26.6</v>
      </c>
      <c r="L12" s="76">
        <v>1</v>
      </c>
      <c r="M12" s="77">
        <v>5.2631578947368416</v>
      </c>
      <c r="N12" s="64">
        <v>24</v>
      </c>
      <c r="O12" s="73">
        <v>100</v>
      </c>
      <c r="P12" s="72" t="s">
        <v>38</v>
      </c>
      <c r="Q12" s="72" t="s">
        <v>38</v>
      </c>
      <c r="R12" s="72" t="s">
        <v>38</v>
      </c>
      <c r="S12" s="74" t="s">
        <v>38</v>
      </c>
      <c r="T12" s="64">
        <v>7</v>
      </c>
      <c r="U12" s="74">
        <v>30.5</v>
      </c>
      <c r="V12" s="72">
        <v>4</v>
      </c>
      <c r="W12" s="74">
        <v>17.5</v>
      </c>
      <c r="X12" s="72">
        <f>N12-T12-V12</f>
        <v>13</v>
      </c>
      <c r="Y12" s="74" t="s">
        <v>38</v>
      </c>
      <c r="Z12" s="98" t="s">
        <v>39</v>
      </c>
      <c r="AA12" s="73">
        <v>100</v>
      </c>
      <c r="AB12" s="72" t="s">
        <v>38</v>
      </c>
      <c r="AC12" s="72" t="s">
        <v>38</v>
      </c>
      <c r="AD12" s="72" t="s">
        <v>37</v>
      </c>
      <c r="AE12" s="74" t="s">
        <v>38</v>
      </c>
      <c r="AF12" s="76" t="s">
        <v>39</v>
      </c>
      <c r="AG12" s="74" t="s">
        <v>38</v>
      </c>
      <c r="AH12" s="72" t="s">
        <v>38</v>
      </c>
      <c r="AI12" s="74" t="s">
        <v>38</v>
      </c>
      <c r="AJ12" s="74" t="s">
        <v>38</v>
      </c>
      <c r="AK12" s="74" t="s">
        <v>38</v>
      </c>
    </row>
    <row r="13" spans="1:37" x14ac:dyDescent="0.25">
      <c r="A13" s="50" t="s">
        <v>23</v>
      </c>
      <c r="B13" s="72">
        <v>1375</v>
      </c>
      <c r="C13" s="73">
        <v>100</v>
      </c>
      <c r="D13" s="72">
        <v>868</v>
      </c>
      <c r="E13" s="65">
        <v>63.1</v>
      </c>
      <c r="F13" s="72">
        <v>86</v>
      </c>
      <c r="G13" s="65">
        <v>6.3</v>
      </c>
      <c r="H13" s="75">
        <v>409</v>
      </c>
      <c r="I13" s="74">
        <f>H:H/B:B*100</f>
        <v>29.745454545454546</v>
      </c>
      <c r="J13" s="72">
        <v>11</v>
      </c>
      <c r="K13" s="74">
        <v>0.8</v>
      </c>
      <c r="L13" s="76">
        <v>1</v>
      </c>
      <c r="M13" s="77">
        <v>7.2727272727272724E-2</v>
      </c>
      <c r="N13" s="64">
        <v>1411</v>
      </c>
      <c r="O13" s="73">
        <v>100</v>
      </c>
      <c r="P13" s="72" t="s">
        <v>38</v>
      </c>
      <c r="Q13" s="72" t="s">
        <v>38</v>
      </c>
      <c r="R13" s="64" t="s">
        <v>38</v>
      </c>
      <c r="S13" s="65" t="s">
        <v>38</v>
      </c>
      <c r="T13" s="64">
        <v>421</v>
      </c>
      <c r="U13" s="74">
        <v>29.8</v>
      </c>
      <c r="V13" s="72">
        <v>13</v>
      </c>
      <c r="W13" s="74">
        <v>0.9</v>
      </c>
      <c r="X13" s="72"/>
      <c r="Y13" s="74" t="s">
        <v>38</v>
      </c>
      <c r="Z13" s="98">
        <v>1192</v>
      </c>
      <c r="AA13" s="73">
        <v>100</v>
      </c>
      <c r="AB13" s="72" t="s">
        <v>38</v>
      </c>
      <c r="AC13" s="72" t="s">
        <v>38</v>
      </c>
      <c r="AD13" s="64" t="s">
        <v>38</v>
      </c>
      <c r="AE13" s="65" t="s">
        <v>38</v>
      </c>
      <c r="AF13" s="76">
        <v>315</v>
      </c>
      <c r="AG13" s="74">
        <f>AF13/Z13*100</f>
        <v>26.426174496644293</v>
      </c>
      <c r="AH13" s="76">
        <v>12</v>
      </c>
      <c r="AI13" s="74">
        <f>AH13/Z13*100</f>
        <v>1.006711409395973</v>
      </c>
      <c r="AJ13" s="99" t="s">
        <v>38</v>
      </c>
      <c r="AK13" s="74" t="s">
        <v>38</v>
      </c>
    </row>
    <row r="14" spans="1:37" ht="47.25" x14ac:dyDescent="0.25">
      <c r="A14" s="50" t="s">
        <v>24</v>
      </c>
      <c r="B14" s="72" t="s">
        <v>38</v>
      </c>
      <c r="C14" s="73">
        <v>100</v>
      </c>
      <c r="D14" s="72" t="s">
        <v>38</v>
      </c>
      <c r="E14" s="65" t="s">
        <v>38</v>
      </c>
      <c r="F14" s="72" t="s">
        <v>37</v>
      </c>
      <c r="G14" s="65" t="s">
        <v>37</v>
      </c>
      <c r="H14" s="75" t="s">
        <v>37</v>
      </c>
      <c r="I14" s="74" t="s">
        <v>37</v>
      </c>
      <c r="J14" s="72" t="s">
        <v>37</v>
      </c>
      <c r="K14" s="74" t="s">
        <v>37</v>
      </c>
      <c r="L14" s="76" t="s">
        <v>39</v>
      </c>
      <c r="M14" s="77" t="s">
        <v>38</v>
      </c>
      <c r="N14" s="64" t="s">
        <v>38</v>
      </c>
      <c r="O14" s="73">
        <v>100</v>
      </c>
      <c r="P14" s="72" t="s">
        <v>38</v>
      </c>
      <c r="Q14" s="72" t="s">
        <v>38</v>
      </c>
      <c r="R14" s="72" t="s">
        <v>37</v>
      </c>
      <c r="S14" s="74" t="s">
        <v>37</v>
      </c>
      <c r="T14" s="72" t="s">
        <v>37</v>
      </c>
      <c r="U14" s="72" t="s">
        <v>37</v>
      </c>
      <c r="V14" s="72" t="s">
        <v>37</v>
      </c>
      <c r="W14" s="72" t="s">
        <v>37</v>
      </c>
      <c r="X14" s="64" t="s">
        <v>38</v>
      </c>
      <c r="Y14" s="64" t="s">
        <v>38</v>
      </c>
      <c r="Z14" s="98" t="s">
        <v>39</v>
      </c>
      <c r="AA14" s="73">
        <v>100</v>
      </c>
      <c r="AB14" s="72" t="s">
        <v>38</v>
      </c>
      <c r="AC14" s="72" t="s">
        <v>38</v>
      </c>
      <c r="AD14" s="72" t="s">
        <v>37</v>
      </c>
      <c r="AE14" s="74" t="s">
        <v>37</v>
      </c>
      <c r="AF14" s="72" t="s">
        <v>37</v>
      </c>
      <c r="AG14" s="72" t="s">
        <v>37</v>
      </c>
      <c r="AH14" s="72" t="s">
        <v>37</v>
      </c>
      <c r="AI14" s="72" t="s">
        <v>37</v>
      </c>
      <c r="AJ14" s="64" t="s">
        <v>38</v>
      </c>
      <c r="AK14" s="64" t="s">
        <v>38</v>
      </c>
    </row>
    <row r="15" spans="1:37" x14ac:dyDescent="0.25">
      <c r="A15" s="50" t="s">
        <v>25</v>
      </c>
      <c r="B15" s="72">
        <v>26894</v>
      </c>
      <c r="C15" s="73">
        <v>100</v>
      </c>
      <c r="D15" s="64">
        <v>1093</v>
      </c>
      <c r="E15" s="65">
        <v>4.0999999999999996</v>
      </c>
      <c r="F15" s="64">
        <v>24402</v>
      </c>
      <c r="G15" s="65">
        <v>90.7</v>
      </c>
      <c r="H15" s="75">
        <v>572</v>
      </c>
      <c r="I15" s="74">
        <f t="shared" ref="I15:I26" si="0">H:H/B:B*100</f>
        <v>2.126868446493642</v>
      </c>
      <c r="J15" s="72">
        <v>688</v>
      </c>
      <c r="K15" s="65">
        <v>2.6</v>
      </c>
      <c r="L15" s="76">
        <v>139</v>
      </c>
      <c r="M15" s="77">
        <v>0.51684390570387451</v>
      </c>
      <c r="N15" s="64">
        <v>34615</v>
      </c>
      <c r="O15" s="73">
        <v>100</v>
      </c>
      <c r="P15" s="72">
        <v>1095</v>
      </c>
      <c r="Q15" s="74">
        <v>3.2</v>
      </c>
      <c r="R15" s="64">
        <v>32068</v>
      </c>
      <c r="S15" s="65">
        <v>92.6</v>
      </c>
      <c r="T15" s="64">
        <v>629</v>
      </c>
      <c r="U15" s="74">
        <v>1.8</v>
      </c>
      <c r="V15" s="64">
        <v>658</v>
      </c>
      <c r="W15" s="74">
        <v>1.9</v>
      </c>
      <c r="X15" s="72">
        <f t="shared" ref="X15:X26" si="1">N15-P15-R15-T15-V15</f>
        <v>165</v>
      </c>
      <c r="Y15" s="77">
        <v>0.47667196302181136</v>
      </c>
      <c r="Z15" s="98">
        <v>34573</v>
      </c>
      <c r="AA15" s="73">
        <v>100</v>
      </c>
      <c r="AB15" s="98">
        <v>1084</v>
      </c>
      <c r="AC15" s="74">
        <f>AB15/Z15*100</f>
        <v>3.1353946721430019</v>
      </c>
      <c r="AD15" s="98">
        <v>32112</v>
      </c>
      <c r="AE15" s="65">
        <f>AD15/Z15*100</f>
        <v>92.881728516472393</v>
      </c>
      <c r="AF15" s="76">
        <v>753</v>
      </c>
      <c r="AG15" s="74">
        <f>AF15/Z15*100</f>
        <v>2.1780001735458305</v>
      </c>
      <c r="AH15" s="76">
        <v>623</v>
      </c>
      <c r="AI15" s="74">
        <f>AH15/Z15*100</f>
        <v>1.8019842073294188</v>
      </c>
      <c r="AJ15" s="72">
        <f t="shared" ref="AJ15:AJ26" si="2">Z15-AB15-AD15-AF15-AH15</f>
        <v>1</v>
      </c>
      <c r="AK15" s="74">
        <f>AJ15/Z15*100</f>
        <v>2.8924305093570128E-3</v>
      </c>
    </row>
    <row r="16" spans="1:37" ht="31.5" x14ac:dyDescent="0.25">
      <c r="A16" s="50" t="s">
        <v>26</v>
      </c>
      <c r="B16" s="72">
        <v>167</v>
      </c>
      <c r="C16" s="73">
        <v>100</v>
      </c>
      <c r="D16" s="64">
        <v>38</v>
      </c>
      <c r="E16" s="65">
        <v>23</v>
      </c>
      <c r="F16" s="64">
        <v>15</v>
      </c>
      <c r="G16" s="65">
        <v>8.8000000000000007</v>
      </c>
      <c r="H16" s="75">
        <v>93</v>
      </c>
      <c r="I16" s="74">
        <f t="shared" si="0"/>
        <v>55.688622754491014</v>
      </c>
      <c r="J16" s="72">
        <v>20</v>
      </c>
      <c r="K16" s="65">
        <v>11.7</v>
      </c>
      <c r="L16" s="76">
        <v>1</v>
      </c>
      <c r="M16" s="77">
        <v>0.5988023952095809</v>
      </c>
      <c r="N16" s="64">
        <v>181</v>
      </c>
      <c r="O16" s="73">
        <v>100</v>
      </c>
      <c r="P16" s="72">
        <v>33</v>
      </c>
      <c r="Q16" s="74">
        <v>18.399999999999999</v>
      </c>
      <c r="R16" s="64">
        <v>23</v>
      </c>
      <c r="S16" s="65">
        <v>12.8</v>
      </c>
      <c r="T16" s="64">
        <v>101</v>
      </c>
      <c r="U16" s="74">
        <v>55.7</v>
      </c>
      <c r="V16" s="64">
        <v>20</v>
      </c>
      <c r="W16" s="74">
        <v>10.9</v>
      </c>
      <c r="X16" s="72">
        <f t="shared" si="1"/>
        <v>4</v>
      </c>
      <c r="Y16" s="77">
        <v>2.2099447513812152</v>
      </c>
      <c r="Z16" s="98">
        <v>144</v>
      </c>
      <c r="AA16" s="73">
        <v>100</v>
      </c>
      <c r="AB16" s="98">
        <v>17</v>
      </c>
      <c r="AC16" s="74">
        <f t="shared" ref="AC16:AC26" si="3">AB16/Z16*100</f>
        <v>11.805555555555555</v>
      </c>
      <c r="AD16" s="98">
        <v>17</v>
      </c>
      <c r="AE16" s="65">
        <f t="shared" ref="AE16:AE26" si="4">AD16/Z16*100</f>
        <v>11.805555555555555</v>
      </c>
      <c r="AF16" s="76">
        <v>90</v>
      </c>
      <c r="AG16" s="74">
        <f t="shared" ref="AG16:AG26" si="5">AF16/Z16*100</f>
        <v>62.5</v>
      </c>
      <c r="AH16" s="76">
        <v>18</v>
      </c>
      <c r="AI16" s="74">
        <f t="shared" ref="AI16:AI26" si="6">AH16/Z16*100</f>
        <v>12.5</v>
      </c>
      <c r="AJ16" s="72">
        <f t="shared" si="2"/>
        <v>2</v>
      </c>
      <c r="AK16" s="74">
        <f t="shared" ref="AK16:AK26" si="7">AJ16/Z16*100</f>
        <v>1.3888888888888888</v>
      </c>
    </row>
    <row r="17" spans="1:37" ht="31.5" x14ac:dyDescent="0.25">
      <c r="A17" s="50" t="s">
        <v>27</v>
      </c>
      <c r="B17" s="72">
        <v>5637</v>
      </c>
      <c r="C17" s="73">
        <v>100</v>
      </c>
      <c r="D17" s="64">
        <v>674</v>
      </c>
      <c r="E17" s="65">
        <v>12</v>
      </c>
      <c r="F17" s="64">
        <v>440</v>
      </c>
      <c r="G17" s="65">
        <v>7.8</v>
      </c>
      <c r="H17" s="75">
        <v>3518</v>
      </c>
      <c r="I17" s="74">
        <f t="shared" si="0"/>
        <v>62.409082845485187</v>
      </c>
      <c r="J17" s="72">
        <v>144</v>
      </c>
      <c r="K17" s="65">
        <v>2.6</v>
      </c>
      <c r="L17" s="76">
        <v>861</v>
      </c>
      <c r="M17" s="77">
        <v>15.274081958488559</v>
      </c>
      <c r="N17" s="64">
        <v>5742</v>
      </c>
      <c r="O17" s="73">
        <v>100</v>
      </c>
      <c r="P17" s="72">
        <v>594</v>
      </c>
      <c r="Q17" s="74">
        <v>10.3</v>
      </c>
      <c r="R17" s="64">
        <v>440</v>
      </c>
      <c r="S17" s="65">
        <v>7.7</v>
      </c>
      <c r="T17" s="64">
        <v>3574</v>
      </c>
      <c r="U17" s="74">
        <v>62.2</v>
      </c>
      <c r="V17" s="64">
        <v>149</v>
      </c>
      <c r="W17" s="74">
        <v>2.6</v>
      </c>
      <c r="X17" s="72">
        <f t="shared" si="1"/>
        <v>985</v>
      </c>
      <c r="Y17" s="77">
        <v>17.154301637060257</v>
      </c>
      <c r="Z17" s="98">
        <v>5855</v>
      </c>
      <c r="AA17" s="73">
        <v>100</v>
      </c>
      <c r="AB17" s="98">
        <v>613</v>
      </c>
      <c r="AC17" s="74">
        <f t="shared" si="3"/>
        <v>10.469684030742956</v>
      </c>
      <c r="AD17" s="98">
        <v>440</v>
      </c>
      <c r="AE17" s="65">
        <f t="shared" si="4"/>
        <v>7.5149444918872748</v>
      </c>
      <c r="AF17" s="76">
        <v>3523</v>
      </c>
      <c r="AG17" s="74">
        <f t="shared" si="5"/>
        <v>60.170794192997434</v>
      </c>
      <c r="AH17" s="76">
        <v>148</v>
      </c>
      <c r="AI17" s="74">
        <f t="shared" si="6"/>
        <v>2.5277540563620837</v>
      </c>
      <c r="AJ17" s="72">
        <f t="shared" si="2"/>
        <v>1131</v>
      </c>
      <c r="AK17" s="74">
        <f t="shared" si="7"/>
        <v>19.316823228010247</v>
      </c>
    </row>
    <row r="18" spans="1:37" ht="31.5" x14ac:dyDescent="0.25">
      <c r="A18" s="50" t="s">
        <v>28</v>
      </c>
      <c r="B18" s="72">
        <v>734</v>
      </c>
      <c r="C18" s="73">
        <v>100</v>
      </c>
      <c r="D18" s="64">
        <v>157</v>
      </c>
      <c r="E18" s="65">
        <v>21.5</v>
      </c>
      <c r="F18" s="64">
        <v>98</v>
      </c>
      <c r="G18" s="65">
        <v>13.3</v>
      </c>
      <c r="H18" s="75">
        <v>199</v>
      </c>
      <c r="I18" s="74">
        <f t="shared" si="0"/>
        <v>27.111716621253407</v>
      </c>
      <c r="J18" s="72">
        <v>273</v>
      </c>
      <c r="K18" s="65">
        <v>37.299999999999997</v>
      </c>
      <c r="L18" s="76">
        <v>7</v>
      </c>
      <c r="M18" s="77">
        <v>0.9536784741144414</v>
      </c>
      <c r="N18" s="64">
        <v>1020</v>
      </c>
      <c r="O18" s="73">
        <v>100</v>
      </c>
      <c r="P18" s="72">
        <v>178</v>
      </c>
      <c r="Q18" s="74">
        <v>17.5</v>
      </c>
      <c r="R18" s="64">
        <v>155</v>
      </c>
      <c r="S18" s="65">
        <v>15.2</v>
      </c>
      <c r="T18" s="64">
        <v>246</v>
      </c>
      <c r="U18" s="74">
        <v>24.2</v>
      </c>
      <c r="V18" s="64">
        <v>434</v>
      </c>
      <c r="W18" s="74">
        <v>42.6</v>
      </c>
      <c r="X18" s="72">
        <f t="shared" si="1"/>
        <v>7</v>
      </c>
      <c r="Y18" s="77">
        <v>0.68627450980392157</v>
      </c>
      <c r="Z18" s="98">
        <v>923</v>
      </c>
      <c r="AA18" s="73">
        <v>100</v>
      </c>
      <c r="AB18" s="98">
        <v>143</v>
      </c>
      <c r="AC18" s="74">
        <f t="shared" si="3"/>
        <v>15.492957746478872</v>
      </c>
      <c r="AD18" s="98">
        <v>83</v>
      </c>
      <c r="AE18" s="65">
        <f t="shared" si="4"/>
        <v>8.9924160346695565</v>
      </c>
      <c r="AF18" s="76">
        <v>239</v>
      </c>
      <c r="AG18" s="74">
        <f t="shared" si="5"/>
        <v>25.893824485373777</v>
      </c>
      <c r="AH18" s="76">
        <v>455</v>
      </c>
      <c r="AI18" s="74">
        <f t="shared" si="6"/>
        <v>49.295774647887328</v>
      </c>
      <c r="AJ18" s="72">
        <f t="shared" si="2"/>
        <v>3</v>
      </c>
      <c r="AK18" s="74">
        <f t="shared" si="7"/>
        <v>0.32502708559046589</v>
      </c>
    </row>
    <row r="19" spans="1:37" ht="31.5" x14ac:dyDescent="0.25">
      <c r="A19" s="50" t="s">
        <v>29</v>
      </c>
      <c r="B19" s="72">
        <v>30095</v>
      </c>
      <c r="C19" s="73">
        <v>100</v>
      </c>
      <c r="D19" s="64">
        <v>26487</v>
      </c>
      <c r="E19" s="65">
        <v>88</v>
      </c>
      <c r="F19" s="64">
        <v>1291</v>
      </c>
      <c r="G19" s="65">
        <v>4.3</v>
      </c>
      <c r="H19" s="75">
        <v>1846</v>
      </c>
      <c r="I19" s="74">
        <f t="shared" si="0"/>
        <v>6.1339092872570191</v>
      </c>
      <c r="J19" s="72">
        <v>404</v>
      </c>
      <c r="K19" s="65">
        <v>1.3</v>
      </c>
      <c r="L19" s="76">
        <v>67</v>
      </c>
      <c r="M19" s="77">
        <v>0.22262834357866754</v>
      </c>
      <c r="N19" s="64">
        <v>28586</v>
      </c>
      <c r="O19" s="73">
        <v>100</v>
      </c>
      <c r="P19" s="72">
        <v>24694</v>
      </c>
      <c r="Q19" s="74">
        <v>86.4</v>
      </c>
      <c r="R19" s="64">
        <v>1309</v>
      </c>
      <c r="S19" s="65">
        <v>4.5999999999999996</v>
      </c>
      <c r="T19" s="64">
        <v>2115</v>
      </c>
      <c r="U19" s="74">
        <v>7.4</v>
      </c>
      <c r="V19" s="64">
        <v>404</v>
      </c>
      <c r="W19" s="74">
        <v>1.4</v>
      </c>
      <c r="X19" s="72">
        <f t="shared" si="1"/>
        <v>64</v>
      </c>
      <c r="Y19" s="77">
        <v>0.22388581823270132</v>
      </c>
      <c r="Z19" s="98">
        <v>25362</v>
      </c>
      <c r="AA19" s="73">
        <v>100</v>
      </c>
      <c r="AB19" s="98">
        <v>22514</v>
      </c>
      <c r="AC19" s="74">
        <f t="shared" si="3"/>
        <v>88.770601687564081</v>
      </c>
      <c r="AD19" s="98">
        <v>1394</v>
      </c>
      <c r="AE19" s="65">
        <f t="shared" si="4"/>
        <v>5.4964119548931478</v>
      </c>
      <c r="AF19" s="76">
        <v>1045</v>
      </c>
      <c r="AG19" s="74">
        <f t="shared" si="5"/>
        <v>4.120337512814447</v>
      </c>
      <c r="AH19" s="76">
        <v>377</v>
      </c>
      <c r="AI19" s="74">
        <f t="shared" si="6"/>
        <v>1.4864758299818628</v>
      </c>
      <c r="AJ19" s="72">
        <f t="shared" si="2"/>
        <v>32</v>
      </c>
      <c r="AK19" s="74">
        <f t="shared" si="7"/>
        <v>0.12617301474647111</v>
      </c>
    </row>
    <row r="20" spans="1:37" ht="31.5" x14ac:dyDescent="0.25">
      <c r="A20" s="50" t="s">
        <v>30</v>
      </c>
      <c r="B20" s="72">
        <v>7406</v>
      </c>
      <c r="C20" s="73">
        <v>100</v>
      </c>
      <c r="D20" s="64">
        <v>4488</v>
      </c>
      <c r="E20" s="65">
        <v>60.6</v>
      </c>
      <c r="F20" s="64">
        <v>370</v>
      </c>
      <c r="G20" s="65">
        <v>5</v>
      </c>
      <c r="H20" s="75">
        <v>2180</v>
      </c>
      <c r="I20" s="74">
        <f t="shared" si="0"/>
        <v>29.4355927626249</v>
      </c>
      <c r="J20" s="72">
        <v>338</v>
      </c>
      <c r="K20" s="65">
        <v>4.5999999999999996</v>
      </c>
      <c r="L20" s="76">
        <v>30</v>
      </c>
      <c r="M20" s="77">
        <v>0.40507696462327841</v>
      </c>
      <c r="N20" s="64">
        <v>7676</v>
      </c>
      <c r="O20" s="73">
        <v>100</v>
      </c>
      <c r="P20" s="72">
        <v>4495</v>
      </c>
      <c r="Q20" s="74">
        <v>58.6</v>
      </c>
      <c r="R20" s="64">
        <v>349</v>
      </c>
      <c r="S20" s="65">
        <v>4.5</v>
      </c>
      <c r="T20" s="64">
        <v>2369</v>
      </c>
      <c r="U20" s="74">
        <v>30.9</v>
      </c>
      <c r="V20" s="64">
        <v>434</v>
      </c>
      <c r="W20" s="74">
        <v>5.7</v>
      </c>
      <c r="X20" s="72">
        <f t="shared" si="1"/>
        <v>29</v>
      </c>
      <c r="Y20" s="77">
        <v>0.3778009379885357</v>
      </c>
      <c r="Z20" s="98">
        <v>10691</v>
      </c>
      <c r="AA20" s="73">
        <v>100</v>
      </c>
      <c r="AB20" s="98">
        <v>6882</v>
      </c>
      <c r="AC20" s="74">
        <f t="shared" si="3"/>
        <v>64.371901599476203</v>
      </c>
      <c r="AD20" s="98">
        <v>758</v>
      </c>
      <c r="AE20" s="65">
        <f t="shared" si="4"/>
        <v>7.090075764661866</v>
      </c>
      <c r="AF20" s="76">
        <v>2556</v>
      </c>
      <c r="AG20" s="74">
        <f t="shared" si="5"/>
        <v>23.907959966326818</v>
      </c>
      <c r="AH20" s="76">
        <v>452</v>
      </c>
      <c r="AI20" s="74">
        <f t="shared" si="6"/>
        <v>4.2278552053128795</v>
      </c>
      <c r="AJ20" s="72">
        <f t="shared" si="2"/>
        <v>43</v>
      </c>
      <c r="AK20" s="74">
        <f t="shared" si="7"/>
        <v>0.40220746422224302</v>
      </c>
    </row>
    <row r="21" spans="1:37" ht="47.25" x14ac:dyDescent="0.25">
      <c r="A21" s="50" t="s">
        <v>31</v>
      </c>
      <c r="B21" s="64">
        <v>4751</v>
      </c>
      <c r="C21" s="73">
        <v>100</v>
      </c>
      <c r="D21" s="64">
        <v>1560</v>
      </c>
      <c r="E21" s="65">
        <v>32.799999999999997</v>
      </c>
      <c r="F21" s="64">
        <v>687</v>
      </c>
      <c r="G21" s="65">
        <v>14.5</v>
      </c>
      <c r="H21" s="75">
        <v>1939</v>
      </c>
      <c r="I21" s="74">
        <f t="shared" si="0"/>
        <v>40.812460534624293</v>
      </c>
      <c r="J21" s="72">
        <v>521</v>
      </c>
      <c r="K21" s="65">
        <v>11</v>
      </c>
      <c r="L21" s="76">
        <v>44</v>
      </c>
      <c r="M21" s="77">
        <v>0.92612081667017476</v>
      </c>
      <c r="N21" s="64">
        <v>5198</v>
      </c>
      <c r="O21" s="73">
        <v>100</v>
      </c>
      <c r="P21" s="72">
        <v>1516</v>
      </c>
      <c r="Q21" s="74">
        <v>29.2</v>
      </c>
      <c r="R21" s="64">
        <v>896</v>
      </c>
      <c r="S21" s="65">
        <v>17.2</v>
      </c>
      <c r="T21" s="64">
        <v>2138</v>
      </c>
      <c r="U21" s="74">
        <v>41.1</v>
      </c>
      <c r="V21" s="64">
        <v>604</v>
      </c>
      <c r="W21" s="74">
        <v>11.6</v>
      </c>
      <c r="X21" s="72">
        <f t="shared" si="1"/>
        <v>44</v>
      </c>
      <c r="Y21" s="77">
        <v>0.84647941515967673</v>
      </c>
      <c r="Z21" s="98">
        <v>6417</v>
      </c>
      <c r="AA21" s="73">
        <v>100</v>
      </c>
      <c r="AB21" s="98">
        <v>1842</v>
      </c>
      <c r="AC21" s="74">
        <f t="shared" si="3"/>
        <v>28.705002337540908</v>
      </c>
      <c r="AD21" s="98">
        <v>1321</v>
      </c>
      <c r="AE21" s="65">
        <f t="shared" si="4"/>
        <v>20.585943587346112</v>
      </c>
      <c r="AF21" s="76">
        <v>2522</v>
      </c>
      <c r="AG21" s="74">
        <f t="shared" si="5"/>
        <v>39.301854449119524</v>
      </c>
      <c r="AH21" s="76">
        <v>702</v>
      </c>
      <c r="AI21" s="74">
        <f t="shared" si="6"/>
        <v>10.93969144460028</v>
      </c>
      <c r="AJ21" s="72">
        <f t="shared" si="2"/>
        <v>30</v>
      </c>
      <c r="AK21" s="74">
        <f t="shared" si="7"/>
        <v>0.46750818139317435</v>
      </c>
    </row>
    <row r="22" spans="1:37" ht="47.25" x14ac:dyDescent="0.25">
      <c r="A22" s="50" t="s">
        <v>32</v>
      </c>
      <c r="B22" s="64">
        <v>277269</v>
      </c>
      <c r="C22" s="73">
        <v>100</v>
      </c>
      <c r="D22" s="64">
        <v>76252</v>
      </c>
      <c r="E22" s="65">
        <v>27.5</v>
      </c>
      <c r="F22" s="64">
        <v>96745</v>
      </c>
      <c r="G22" s="65">
        <v>34.9</v>
      </c>
      <c r="H22" s="75">
        <v>80155</v>
      </c>
      <c r="I22" s="74">
        <f t="shared" si="0"/>
        <v>28.908749265154054</v>
      </c>
      <c r="J22" s="72">
        <v>19702</v>
      </c>
      <c r="K22" s="65">
        <v>7.1</v>
      </c>
      <c r="L22" s="76">
        <v>4415</v>
      </c>
      <c r="M22" s="77">
        <v>1.5923164868773647</v>
      </c>
      <c r="N22" s="64">
        <v>300298</v>
      </c>
      <c r="O22" s="73">
        <v>100</v>
      </c>
      <c r="P22" s="73">
        <v>78123</v>
      </c>
      <c r="Q22" s="74">
        <v>26</v>
      </c>
      <c r="R22" s="64">
        <v>95396</v>
      </c>
      <c r="S22" s="65">
        <v>31.8</v>
      </c>
      <c r="T22" s="64">
        <v>106165</v>
      </c>
      <c r="U22" s="74">
        <v>35.4</v>
      </c>
      <c r="V22" s="64">
        <v>18366</v>
      </c>
      <c r="W22" s="64">
        <v>6.1</v>
      </c>
      <c r="X22" s="72">
        <f t="shared" si="1"/>
        <v>2248</v>
      </c>
      <c r="Y22" s="77">
        <v>0.74858973419736397</v>
      </c>
      <c r="Z22" s="98">
        <v>320876</v>
      </c>
      <c r="AA22" s="73">
        <v>100</v>
      </c>
      <c r="AB22" s="98">
        <v>82772</v>
      </c>
      <c r="AC22" s="74">
        <f t="shared" si="3"/>
        <v>25.795634450691235</v>
      </c>
      <c r="AD22" s="98">
        <v>101233</v>
      </c>
      <c r="AE22" s="65">
        <f t="shared" si="4"/>
        <v>31.548947256884279</v>
      </c>
      <c r="AF22" s="76">
        <v>106983</v>
      </c>
      <c r="AG22" s="74">
        <f t="shared" si="5"/>
        <v>33.34091674042309</v>
      </c>
      <c r="AH22" s="76">
        <v>25660</v>
      </c>
      <c r="AI22" s="74">
        <f t="shared" si="6"/>
        <v>7.9968585995836392</v>
      </c>
      <c r="AJ22" s="72">
        <f t="shared" si="2"/>
        <v>4228</v>
      </c>
      <c r="AK22" s="74">
        <f t="shared" si="7"/>
        <v>1.3176429524177564</v>
      </c>
    </row>
    <row r="23" spans="1:37" x14ac:dyDescent="0.25">
      <c r="A23" s="50" t="s">
        <v>33</v>
      </c>
      <c r="B23" s="64">
        <v>68030</v>
      </c>
      <c r="C23" s="73">
        <v>100</v>
      </c>
      <c r="D23" s="64">
        <v>39985</v>
      </c>
      <c r="E23" s="65">
        <v>58.8</v>
      </c>
      <c r="F23" s="64">
        <v>2843</v>
      </c>
      <c r="G23" s="65">
        <v>4.2</v>
      </c>
      <c r="H23" s="75">
        <v>15788</v>
      </c>
      <c r="I23" s="74">
        <f t="shared" si="0"/>
        <v>23.207408496251652</v>
      </c>
      <c r="J23" s="64">
        <v>8386</v>
      </c>
      <c r="K23" s="65">
        <v>12.3</v>
      </c>
      <c r="L23" s="76">
        <v>1028</v>
      </c>
      <c r="M23" s="77">
        <v>1.5110980449801559</v>
      </c>
      <c r="N23" s="64">
        <v>70014</v>
      </c>
      <c r="O23" s="73">
        <v>100</v>
      </c>
      <c r="P23" s="72">
        <v>40656</v>
      </c>
      <c r="Q23" s="74">
        <v>58.1</v>
      </c>
      <c r="R23" s="64">
        <v>2526</v>
      </c>
      <c r="S23" s="65">
        <v>3.6</v>
      </c>
      <c r="T23" s="64">
        <v>17386</v>
      </c>
      <c r="U23" s="64">
        <v>24.8</v>
      </c>
      <c r="V23" s="64">
        <v>8377</v>
      </c>
      <c r="W23" s="64">
        <v>12</v>
      </c>
      <c r="X23" s="72">
        <f t="shared" si="1"/>
        <v>1069</v>
      </c>
      <c r="Y23" s="77">
        <v>1.5268374896449282</v>
      </c>
      <c r="Z23" s="98">
        <v>72864</v>
      </c>
      <c r="AA23" s="73">
        <v>100</v>
      </c>
      <c r="AB23" s="98">
        <v>42521</v>
      </c>
      <c r="AC23" s="74">
        <f t="shared" si="3"/>
        <v>58.356664470794904</v>
      </c>
      <c r="AD23" s="98">
        <v>2898</v>
      </c>
      <c r="AE23" s="65">
        <f t="shared" si="4"/>
        <v>3.9772727272727271</v>
      </c>
      <c r="AF23" s="76">
        <v>17736</v>
      </c>
      <c r="AG23" s="74">
        <f t="shared" si="5"/>
        <v>24.341238471673254</v>
      </c>
      <c r="AH23" s="76">
        <v>8761</v>
      </c>
      <c r="AI23" s="74">
        <f t="shared" si="6"/>
        <v>12.02377031181379</v>
      </c>
      <c r="AJ23" s="72">
        <f t="shared" si="2"/>
        <v>948</v>
      </c>
      <c r="AK23" s="74">
        <f t="shared" si="7"/>
        <v>1.3010540184453228</v>
      </c>
    </row>
    <row r="24" spans="1:37" ht="31.5" x14ac:dyDescent="0.25">
      <c r="A24" s="50" t="s">
        <v>34</v>
      </c>
      <c r="B24" s="64">
        <v>68756</v>
      </c>
      <c r="C24" s="73">
        <v>100</v>
      </c>
      <c r="D24" s="64">
        <v>31362</v>
      </c>
      <c r="E24" s="65">
        <v>45.6</v>
      </c>
      <c r="F24" s="64">
        <v>1854</v>
      </c>
      <c r="G24" s="65">
        <v>2.7</v>
      </c>
      <c r="H24" s="75">
        <v>32980</v>
      </c>
      <c r="I24" s="74">
        <f t="shared" si="0"/>
        <v>47.966722904182909</v>
      </c>
      <c r="J24" s="64">
        <v>2498</v>
      </c>
      <c r="K24" s="65">
        <v>3.6</v>
      </c>
      <c r="L24" s="76">
        <v>62</v>
      </c>
      <c r="M24" s="77">
        <v>9.0173948455407535E-2</v>
      </c>
      <c r="N24" s="64">
        <v>72585</v>
      </c>
      <c r="O24" s="73">
        <v>100</v>
      </c>
      <c r="P24" s="72">
        <v>31612</v>
      </c>
      <c r="Q24" s="74">
        <v>43.6</v>
      </c>
      <c r="R24" s="64">
        <v>2151</v>
      </c>
      <c r="S24" s="65">
        <v>3</v>
      </c>
      <c r="T24" s="64">
        <v>35999</v>
      </c>
      <c r="U24" s="64">
        <v>49.6</v>
      </c>
      <c r="V24" s="64">
        <v>2763</v>
      </c>
      <c r="W24" s="64">
        <v>3.8</v>
      </c>
      <c r="X24" s="72">
        <f t="shared" si="1"/>
        <v>60</v>
      </c>
      <c r="Y24" s="77">
        <v>8.2661706964248821E-2</v>
      </c>
      <c r="Z24" s="98">
        <v>73775</v>
      </c>
      <c r="AA24" s="73">
        <v>100</v>
      </c>
      <c r="AB24" s="98">
        <v>32480</v>
      </c>
      <c r="AC24" s="74">
        <f t="shared" si="3"/>
        <v>44.025753981701115</v>
      </c>
      <c r="AD24" s="98">
        <v>2155</v>
      </c>
      <c r="AE24" s="65">
        <f t="shared" si="4"/>
        <v>2.9210437139952559</v>
      </c>
      <c r="AF24" s="76">
        <v>36226</v>
      </c>
      <c r="AG24" s="74">
        <f t="shared" si="5"/>
        <v>49.103354794984746</v>
      </c>
      <c r="AH24" s="76">
        <v>2869</v>
      </c>
      <c r="AI24" s="74">
        <f t="shared" si="6"/>
        <v>3.8888512368688581</v>
      </c>
      <c r="AJ24" s="72">
        <f t="shared" si="2"/>
        <v>45</v>
      </c>
      <c r="AK24" s="74">
        <f t="shared" si="7"/>
        <v>6.0996272450016945E-2</v>
      </c>
    </row>
    <row r="25" spans="1:37" ht="47.25" x14ac:dyDescent="0.25">
      <c r="A25" s="50" t="s">
        <v>35</v>
      </c>
      <c r="B25" s="64">
        <v>49816</v>
      </c>
      <c r="C25" s="73">
        <v>100</v>
      </c>
      <c r="D25" s="64">
        <v>38512</v>
      </c>
      <c r="E25" s="65">
        <v>77.3</v>
      </c>
      <c r="F25" s="64">
        <v>5232</v>
      </c>
      <c r="G25" s="65">
        <v>10.5</v>
      </c>
      <c r="H25" s="75">
        <v>4534</v>
      </c>
      <c r="I25" s="74">
        <f t="shared" si="0"/>
        <v>9.1014934960655207</v>
      </c>
      <c r="J25" s="64">
        <v>875</v>
      </c>
      <c r="K25" s="65">
        <v>1.8</v>
      </c>
      <c r="L25" s="76">
        <v>663</v>
      </c>
      <c r="M25" s="77">
        <v>1.3308977035490606</v>
      </c>
      <c r="N25" s="64">
        <v>58726</v>
      </c>
      <c r="O25" s="73">
        <v>100</v>
      </c>
      <c r="P25" s="72">
        <v>45769</v>
      </c>
      <c r="Q25" s="74">
        <v>77.900000000000006</v>
      </c>
      <c r="R25" s="64">
        <v>5825</v>
      </c>
      <c r="S25" s="65">
        <v>9.9</v>
      </c>
      <c r="T25" s="64">
        <v>5462</v>
      </c>
      <c r="U25" s="64">
        <v>9.3000000000000007</v>
      </c>
      <c r="V25" s="64">
        <v>987</v>
      </c>
      <c r="W25" s="64">
        <v>1.7</v>
      </c>
      <c r="X25" s="72">
        <f t="shared" si="1"/>
        <v>683</v>
      </c>
      <c r="Y25" s="77">
        <v>1.1630283009229303</v>
      </c>
      <c r="Z25" s="98">
        <v>57448</v>
      </c>
      <c r="AA25" s="73">
        <v>100</v>
      </c>
      <c r="AB25" s="98">
        <v>45884</v>
      </c>
      <c r="AC25" s="74">
        <f t="shared" si="3"/>
        <v>79.870491574989558</v>
      </c>
      <c r="AD25" s="98">
        <v>5453</v>
      </c>
      <c r="AE25" s="65">
        <f t="shared" si="4"/>
        <v>9.4920623868541991</v>
      </c>
      <c r="AF25" s="76">
        <v>4994</v>
      </c>
      <c r="AG25" s="74">
        <f t="shared" si="5"/>
        <v>8.6930789583623458</v>
      </c>
      <c r="AH25" s="76">
        <v>951</v>
      </c>
      <c r="AI25" s="74">
        <f t="shared" si="6"/>
        <v>1.6554101100125329</v>
      </c>
      <c r="AJ25" s="72">
        <f t="shared" si="2"/>
        <v>166</v>
      </c>
      <c r="AK25" s="74">
        <f t="shared" si="7"/>
        <v>0.28895696978136753</v>
      </c>
    </row>
    <row r="26" spans="1:37" x14ac:dyDescent="0.25">
      <c r="A26" s="50" t="s">
        <v>36</v>
      </c>
      <c r="B26" s="64">
        <v>1566</v>
      </c>
      <c r="C26" s="73">
        <v>100</v>
      </c>
      <c r="D26" s="64">
        <v>802</v>
      </c>
      <c r="E26" s="65">
        <v>51.2</v>
      </c>
      <c r="F26" s="64">
        <v>397</v>
      </c>
      <c r="G26" s="65">
        <v>25.3</v>
      </c>
      <c r="H26" s="75">
        <v>183</v>
      </c>
      <c r="I26" s="74">
        <f t="shared" si="0"/>
        <v>11.685823754789272</v>
      </c>
      <c r="J26" s="64">
        <v>159</v>
      </c>
      <c r="K26" s="65">
        <v>10.199999999999999</v>
      </c>
      <c r="L26" s="76">
        <v>25</v>
      </c>
      <c r="M26" s="77">
        <v>1.5964240102171137</v>
      </c>
      <c r="N26" s="64">
        <v>1749</v>
      </c>
      <c r="O26" s="73">
        <v>100</v>
      </c>
      <c r="P26" s="72">
        <v>955</v>
      </c>
      <c r="Q26" s="74">
        <v>54.6</v>
      </c>
      <c r="R26" s="64">
        <v>404</v>
      </c>
      <c r="S26" s="65">
        <v>23.1</v>
      </c>
      <c r="T26" s="64">
        <v>202</v>
      </c>
      <c r="U26" s="64">
        <v>11.5</v>
      </c>
      <c r="V26" s="64">
        <v>179</v>
      </c>
      <c r="W26" s="64">
        <v>10.199999999999999</v>
      </c>
      <c r="X26" s="72">
        <f t="shared" si="1"/>
        <v>9</v>
      </c>
      <c r="Y26" s="77">
        <v>0.51457975986277882</v>
      </c>
      <c r="Z26" s="98">
        <v>1904</v>
      </c>
      <c r="AA26" s="73">
        <v>100</v>
      </c>
      <c r="AB26" s="98">
        <v>1063</v>
      </c>
      <c r="AC26" s="74">
        <f t="shared" si="3"/>
        <v>55.829831932773111</v>
      </c>
      <c r="AD26" s="98">
        <v>336</v>
      </c>
      <c r="AE26" s="65">
        <f t="shared" si="4"/>
        <v>17.647058823529413</v>
      </c>
      <c r="AF26" s="76">
        <v>281</v>
      </c>
      <c r="AG26" s="74">
        <f t="shared" si="5"/>
        <v>14.758403361344538</v>
      </c>
      <c r="AH26" s="76">
        <v>219</v>
      </c>
      <c r="AI26" s="74">
        <f t="shared" si="6"/>
        <v>11.502100840336134</v>
      </c>
      <c r="AJ26" s="72">
        <f t="shared" si="2"/>
        <v>5</v>
      </c>
      <c r="AK26" s="74">
        <f t="shared" si="7"/>
        <v>0.26260504201680673</v>
      </c>
    </row>
    <row r="27" spans="1:37" s="3" customFormat="1" x14ac:dyDescent="0.25">
      <c r="A27" s="24" t="s">
        <v>16</v>
      </c>
      <c r="B27" s="106"/>
      <c r="C27" s="105"/>
      <c r="D27" s="106"/>
      <c r="E27" s="103"/>
      <c r="F27" s="106"/>
      <c r="G27" s="103"/>
      <c r="H27" s="107"/>
      <c r="I27" s="103"/>
      <c r="J27" s="106"/>
      <c r="K27" s="103"/>
      <c r="L27" s="106"/>
      <c r="M27" s="103"/>
      <c r="N27" s="108"/>
      <c r="O27" s="109"/>
      <c r="P27" s="101"/>
      <c r="Q27" s="109"/>
      <c r="R27" s="101"/>
      <c r="S27" s="103"/>
      <c r="T27" s="101"/>
      <c r="U27" s="110"/>
      <c r="V27" s="108"/>
      <c r="W27" s="110"/>
      <c r="X27" s="108"/>
      <c r="Y27" s="110"/>
      <c r="Z27" s="108"/>
      <c r="AA27" s="109"/>
      <c r="AB27" s="101"/>
      <c r="AC27" s="111"/>
      <c r="AD27" s="101"/>
      <c r="AE27" s="103"/>
      <c r="AF27" s="101"/>
      <c r="AG27" s="102"/>
      <c r="AH27" s="108"/>
      <c r="AI27" s="102"/>
      <c r="AJ27" s="108"/>
      <c r="AK27" s="102"/>
    </row>
    <row r="29" spans="1:37" x14ac:dyDescent="0.25">
      <c r="A29" s="2" t="s">
        <v>48</v>
      </c>
    </row>
  </sheetData>
  <mergeCells count="9">
    <mergeCell ref="A2:M2"/>
    <mergeCell ref="B3:M3"/>
    <mergeCell ref="B4:C5"/>
    <mergeCell ref="D4:M4"/>
    <mergeCell ref="D5:E5"/>
    <mergeCell ref="F5:G5"/>
    <mergeCell ref="H5:I5"/>
    <mergeCell ref="J5:K5"/>
    <mergeCell ref="L5:M5"/>
  </mergeCells>
  <hyperlinks>
    <hyperlink ref="A1" location="Содержание!B5" display="      К содержанию" xr:uid="{3B5A5117-5FF2-43F0-A8F5-9F2F4081B8D4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Ковалерова Юлия Александровна</cp:lastModifiedBy>
  <cp:lastPrinted>2023-03-30T04:32:40Z</cp:lastPrinted>
  <dcterms:created xsi:type="dcterms:W3CDTF">2021-04-08T10:35:45Z</dcterms:created>
  <dcterms:modified xsi:type="dcterms:W3CDTF">2023-11-30T10:36:14Z</dcterms:modified>
</cp:coreProperties>
</file>